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oboff\Downloads\"/>
    </mc:Choice>
  </mc:AlternateContent>
  <xr:revisionPtr revIDLastSave="0" documentId="8_{03AB0D33-1829-4799-AB14-4BA9638EEC49}" xr6:coauthVersionLast="47" xr6:coauthVersionMax="47" xr10:uidLastSave="{00000000-0000-0000-0000-000000000000}"/>
  <bookViews>
    <workbookView xWindow="-120" yWindow="-120" windowWidth="29040" windowHeight="15840" xr2:uid="{F458D2B7-F2C6-47AD-9446-D638368127CC}"/>
  </bookViews>
  <sheets>
    <sheet name="Dashboard" sheetId="2" r:id="rId1"/>
    <sheet name="Source Data" sheetId="6" r:id="rId2"/>
    <sheet name="Sub Validated" sheetId="7" state="hidden" r:id="rId3"/>
  </sheets>
  <definedNames>
    <definedName name="_xlnm._FilterDatabase" localSheetId="1" hidden="1">'Source Data'!$A$1:$O$182</definedName>
    <definedName name="_xlnm._FilterDatabase" localSheetId="2" hidden="1">'Sub Validated'!$B$1:$BW$114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2" l="1"/>
  <c r="D24" i="2"/>
  <c r="D23" i="2"/>
  <c r="D22" i="2"/>
  <c r="D21" i="2"/>
  <c r="D20" i="2"/>
  <c r="D19" i="2"/>
  <c r="D18" i="2"/>
  <c r="D17" i="2"/>
  <c r="D12" i="2"/>
  <c r="D11" i="2"/>
  <c r="D10" i="2"/>
  <c r="D9" i="2"/>
  <c r="D8" i="2"/>
  <c r="E4" i="2"/>
  <c r="D4" i="2"/>
  <c r="F4" i="2" l="1"/>
  <c r="D13" i="2"/>
  <c r="E12" i="2" s="1"/>
  <c r="D25" i="2"/>
  <c r="E23" i="2" s="1"/>
  <c r="E19" i="2" l="1"/>
  <c r="E11" i="2"/>
  <c r="E21" i="2"/>
  <c r="E8" i="2"/>
  <c r="E9" i="2"/>
  <c r="E24" i="2"/>
  <c r="E10" i="2"/>
  <c r="E18" i="2"/>
  <c r="E20" i="2"/>
  <c r="E22" i="2"/>
  <c r="E17" i="2"/>
  <c r="E13" i="2" l="1"/>
  <c r="E25" i="2"/>
</calcChain>
</file>

<file path=xl/sharedStrings.xml><?xml version="1.0" encoding="utf-8"?>
<sst xmlns="http://schemas.openxmlformats.org/spreadsheetml/2006/main" count="712" uniqueCount="344">
  <si>
    <t>Dropdown</t>
  </si>
  <si>
    <t>Total Spend by MWBE Status</t>
  </si>
  <si>
    <t>Total Spending</t>
  </si>
  <si>
    <t>MWBE Spending</t>
  </si>
  <si>
    <t>MWBE Share</t>
  </si>
  <si>
    <t>Total Spend by Race</t>
  </si>
  <si>
    <t>Cateogry - Race</t>
  </si>
  <si>
    <t xml:space="preserve">Total Spend </t>
  </si>
  <si>
    <t>% Share</t>
  </si>
  <si>
    <t>Total</t>
  </si>
  <si>
    <t>Total Spend by Race and Women Owned</t>
  </si>
  <si>
    <t>Dropdown Code</t>
  </si>
  <si>
    <t>CON</t>
  </si>
  <si>
    <t>GD</t>
  </si>
  <si>
    <t>PS</t>
  </si>
  <si>
    <t>SS</t>
  </si>
  <si>
    <t>Unclassified</t>
  </si>
  <si>
    <t>CON - Asian</t>
  </si>
  <si>
    <t>GD - Asian</t>
  </si>
  <si>
    <t>PS - Asian</t>
  </si>
  <si>
    <t>SS - Asian</t>
  </si>
  <si>
    <t>Unclassified - Asian</t>
  </si>
  <si>
    <t>Women CON - Asian</t>
  </si>
  <si>
    <t>Women GD - Asian</t>
  </si>
  <si>
    <t>Women PS - Asian</t>
  </si>
  <si>
    <t>Women SS - Asian</t>
  </si>
  <si>
    <t>Women Unclassified - Asian</t>
  </si>
  <si>
    <t>Male CON - Asian</t>
  </si>
  <si>
    <t>Male GD - Asian</t>
  </si>
  <si>
    <t>Male PS - Asian</t>
  </si>
  <si>
    <t>Male SS - Asian</t>
  </si>
  <si>
    <t>Male Unclassified - Asian</t>
  </si>
  <si>
    <t>CON - Hispanic</t>
  </si>
  <si>
    <t>GD - Hispanic</t>
  </si>
  <si>
    <t>PS - Hispanic</t>
  </si>
  <si>
    <t>SS - Hispanic</t>
  </si>
  <si>
    <t>Unclassified - Hispanic</t>
  </si>
  <si>
    <t>Asian American</t>
  </si>
  <si>
    <t>Hispanic American</t>
  </si>
  <si>
    <t>Black American</t>
  </si>
  <si>
    <t>Non-Certified</t>
  </si>
  <si>
    <t>Caucasian WBEs</t>
  </si>
  <si>
    <t>All M/WBE</t>
  </si>
  <si>
    <t>PS - Black American</t>
  </si>
  <si>
    <t>CON - Black American</t>
  </si>
  <si>
    <t>GD - Black American</t>
  </si>
  <si>
    <t>SS - Black American</t>
  </si>
  <si>
    <t>Unclassified - Black American</t>
  </si>
  <si>
    <t>Women CON - Black American</t>
  </si>
  <si>
    <t>Women GD - Black American</t>
  </si>
  <si>
    <t>Women PS - Black American</t>
  </si>
  <si>
    <t>Women SS - Black American</t>
  </si>
  <si>
    <t>Women Unclassified - Black American</t>
  </si>
  <si>
    <t>Male CON - Black American</t>
  </si>
  <si>
    <t>Male GD - Black American</t>
  </si>
  <si>
    <t>Male PS - Black American</t>
  </si>
  <si>
    <t>Male SS - Black American</t>
  </si>
  <si>
    <t>Male Unclassified - Black American</t>
  </si>
  <si>
    <t>Asian American-WBEs</t>
  </si>
  <si>
    <t>Hispanic American-WBEs</t>
  </si>
  <si>
    <t>Black American-WBEs</t>
  </si>
  <si>
    <t>Asian American-MBEs</t>
  </si>
  <si>
    <t>Hispanic American-MBEs</t>
  </si>
  <si>
    <t>Black American-MBEs</t>
  </si>
  <si>
    <t>CON - Hispanic-WBE</t>
  </si>
  <si>
    <t>GD - Hispanic-WBE</t>
  </si>
  <si>
    <t>PS - Hispanic-WBE</t>
  </si>
  <si>
    <t>SS - Hispanic-WBE</t>
  </si>
  <si>
    <t>Unclassified - Hispanic-WBE</t>
  </si>
  <si>
    <t>CON - Hispanic-MBE</t>
  </si>
  <si>
    <t>GD - Hispanic-MBE</t>
  </si>
  <si>
    <t>PS - Hispanic-MBE</t>
  </si>
  <si>
    <t>SS - Hispanic-MBE</t>
  </si>
  <si>
    <t>Unclassified - Hispanic-MBE</t>
  </si>
  <si>
    <t>CON - Caucasian WBEs</t>
  </si>
  <si>
    <t>GD - Caucasian WBEs</t>
  </si>
  <si>
    <t>PS - Caucasian WBEs</t>
  </si>
  <si>
    <t>SS - Caucasian WBEs</t>
  </si>
  <si>
    <t>Unclassified - Caucasian WBEs</t>
  </si>
  <si>
    <t>CON - Non-Certified</t>
  </si>
  <si>
    <t>GD - Non-Certified</t>
  </si>
  <si>
    <t>PS - Non-Certified</t>
  </si>
  <si>
    <t>SS - Non-Certified</t>
  </si>
  <si>
    <t>Unclassified - Non-Certified</t>
  </si>
  <si>
    <t>Type</t>
  </si>
  <si>
    <t>Sub</t>
  </si>
  <si>
    <t>20-ACS-Sub</t>
  </si>
  <si>
    <t>20-BIC-Sub</t>
  </si>
  <si>
    <t>20-CCHR-Sub</t>
  </si>
  <si>
    <t>20-CCRB-Sub</t>
  </si>
  <si>
    <t>20-COMP-Sub</t>
  </si>
  <si>
    <t>20-DCAS-Sub</t>
  </si>
  <si>
    <t>20-DCLA-Sub</t>
  </si>
  <si>
    <t>20-DCP-Sub</t>
  </si>
  <si>
    <t>20-DCWP-Sub</t>
  </si>
  <si>
    <t>20-DDC-Sub</t>
  </si>
  <si>
    <t>20-DEP-Sub</t>
  </si>
  <si>
    <t>20-DFTA-Sub</t>
  </si>
  <si>
    <t>20-DHS-Sub</t>
  </si>
  <si>
    <t>20-DOB-Sub</t>
  </si>
  <si>
    <t>20-DOC-Sub</t>
  </si>
  <si>
    <t>20-DOE-Sub</t>
  </si>
  <si>
    <t>20-DOF-Sub</t>
  </si>
  <si>
    <t>20-DOHMH-Sub</t>
  </si>
  <si>
    <t>20-DOI-Sub</t>
  </si>
  <si>
    <t>20-DOP-Sub</t>
  </si>
  <si>
    <t>20-DORIS-Sub</t>
  </si>
  <si>
    <t>20-DOT-Sub</t>
  </si>
  <si>
    <t>20-DPR-Sub</t>
  </si>
  <si>
    <t>20-DSNY-Sub</t>
  </si>
  <si>
    <t>20-DYCD-Sub</t>
  </si>
  <si>
    <t>20-FDNY-Sub</t>
  </si>
  <si>
    <t>20-HPD-Sub</t>
  </si>
  <si>
    <t>20-HRA-Sub</t>
  </si>
  <si>
    <t>20-LAW-Sub</t>
  </si>
  <si>
    <t>20-LPC-Sub</t>
  </si>
  <si>
    <t>20-MAYOR-Sub</t>
  </si>
  <si>
    <t>20-NYPD-Sub</t>
  </si>
  <si>
    <t>20-All Rated Agencies-Sub</t>
  </si>
  <si>
    <t>20-OATH-Sub</t>
  </si>
  <si>
    <t>20-OEM-Sub</t>
  </si>
  <si>
    <t>20-OTI-Sub</t>
  </si>
  <si>
    <t>20-SBS-Sub</t>
  </si>
  <si>
    <t>20-TLC-Sub</t>
  </si>
  <si>
    <t>21-ACS-Sub</t>
  </si>
  <si>
    <t>21-BIC-Sub</t>
  </si>
  <si>
    <t>21-CCHR-Sub</t>
  </si>
  <si>
    <t>21-CCRB-Sub</t>
  </si>
  <si>
    <t>21-COMP-Sub</t>
  </si>
  <si>
    <t>21-DCAS-Sub</t>
  </si>
  <si>
    <t>21-DCLA-Sub</t>
  </si>
  <si>
    <t>21-DCP-Sub</t>
  </si>
  <si>
    <t>21-DCWP-Sub</t>
  </si>
  <si>
    <t>21-DDC-Sub</t>
  </si>
  <si>
    <t>21-DEP-Sub</t>
  </si>
  <si>
    <t>21-DFTA-Sub</t>
  </si>
  <si>
    <t>21-DHS-Sub</t>
  </si>
  <si>
    <t>21-DOB-Sub</t>
  </si>
  <si>
    <t>21-DOC-Sub</t>
  </si>
  <si>
    <t>21-DOE-Sub</t>
  </si>
  <si>
    <t>21-DOF-Sub</t>
  </si>
  <si>
    <t>21-DOHMH-Sub</t>
  </si>
  <si>
    <t>21-DOI-Sub</t>
  </si>
  <si>
    <t>21-DOP-Sub</t>
  </si>
  <si>
    <t>21-DORIS-Sub</t>
  </si>
  <si>
    <t>21-DOT-Sub</t>
  </si>
  <si>
    <t>21-DPR-Sub</t>
  </si>
  <si>
    <t>21-DSNY-Sub</t>
  </si>
  <si>
    <t>21-DYCD-Sub</t>
  </si>
  <si>
    <t>21-FDNY-Sub</t>
  </si>
  <si>
    <t>21-HPD-Sub</t>
  </si>
  <si>
    <t>21-HRA-Sub</t>
  </si>
  <si>
    <t>21-LAW-Sub</t>
  </si>
  <si>
    <t>21-LPC-Sub</t>
  </si>
  <si>
    <t>21-MAYOR-Sub</t>
  </si>
  <si>
    <t>21-NYPD-Sub</t>
  </si>
  <si>
    <t>21-OATH-Sub</t>
  </si>
  <si>
    <t>21-OEM-Sub</t>
  </si>
  <si>
    <t>21-OTI-Sub</t>
  </si>
  <si>
    <t>21-SBS-Sub</t>
  </si>
  <si>
    <t>21-TLC-Sub</t>
  </si>
  <si>
    <t>21-All Rated Agencies-Sub</t>
  </si>
  <si>
    <t>22-ACS-Sub</t>
  </si>
  <si>
    <t>22-BIC-Sub</t>
  </si>
  <si>
    <t>22-CCHR-Sub</t>
  </si>
  <si>
    <t>22-CCRB-Sub</t>
  </si>
  <si>
    <t>22-COMP-Sub</t>
  </si>
  <si>
    <t>22-DCAS-Sub</t>
  </si>
  <si>
    <t>22-DCLA-Sub</t>
  </si>
  <si>
    <t>22-DCP-Sub</t>
  </si>
  <si>
    <t>22-DCWP-Sub</t>
  </si>
  <si>
    <t>22-DDC-Sub</t>
  </si>
  <si>
    <t>22-DEP-Sub</t>
  </si>
  <si>
    <t>22-DFTA-Sub</t>
  </si>
  <si>
    <t>22-DHS-Sub</t>
  </si>
  <si>
    <t>22-DOB-Sub</t>
  </si>
  <si>
    <t>22-DOC-Sub</t>
  </si>
  <si>
    <t>22-DOE-Sub</t>
  </si>
  <si>
    <t>22-DOF-Sub</t>
  </si>
  <si>
    <t>22-DOHMH-Sub</t>
  </si>
  <si>
    <t>22-DOI-Sub</t>
  </si>
  <si>
    <t>22-DOP-Sub</t>
  </si>
  <si>
    <t>22-DORIS-Sub</t>
  </si>
  <si>
    <t>22-DOT-Sub</t>
  </si>
  <si>
    <t>22-DPR-Sub</t>
  </si>
  <si>
    <t>22-DSNY-Sub</t>
  </si>
  <si>
    <t>22-DYCD-Sub</t>
  </si>
  <si>
    <t>22-FDNY-Sub</t>
  </si>
  <si>
    <t>22-HPD-Sub</t>
  </si>
  <si>
    <t>22-HRA-Sub</t>
  </si>
  <si>
    <t>22-LAW-Sub</t>
  </si>
  <si>
    <t>22-LPC-Sub</t>
  </si>
  <si>
    <t>22-MAYOR-Sub</t>
  </si>
  <si>
    <t>22-NYPD-Sub</t>
  </si>
  <si>
    <t>22-OATH-Sub</t>
  </si>
  <si>
    <t>22-OEM-Sub</t>
  </si>
  <si>
    <t>22-OTI-Sub</t>
  </si>
  <si>
    <t>22-SBS-Sub</t>
  </si>
  <si>
    <t>22-TLC-Sub</t>
  </si>
  <si>
    <t>22-All Rated Agencies-Sub</t>
  </si>
  <si>
    <t>Prime</t>
  </si>
  <si>
    <t>20-ACS-Prime</t>
  </si>
  <si>
    <t>20-BIC-Prime</t>
  </si>
  <si>
    <t>20-CCHR-Prime</t>
  </si>
  <si>
    <t>20-CCRB-Prime</t>
  </si>
  <si>
    <t>20-COMP-Prime</t>
  </si>
  <si>
    <t>20-DCLA-Prime</t>
  </si>
  <si>
    <t>20-DCP-Prime</t>
  </si>
  <si>
    <t>20-DCWP-Prime</t>
  </si>
  <si>
    <t>20-DDC-Prime</t>
  </si>
  <si>
    <t>20-DEP-Prime</t>
  </si>
  <si>
    <t>20-DFTA-Prime</t>
  </si>
  <si>
    <t>20-DHS-Prime</t>
  </si>
  <si>
    <t>20-DOB-Prime</t>
  </si>
  <si>
    <t>20-DOC-Prime</t>
  </si>
  <si>
    <t>20-DOE-Prime</t>
  </si>
  <si>
    <t>20-DOF-Prime</t>
  </si>
  <si>
    <t>20-DOHMH-Prime</t>
  </si>
  <si>
    <t>20-DOI-Prime</t>
  </si>
  <si>
    <t>20-DOP-Prime</t>
  </si>
  <si>
    <t>20-DORIS-Prime</t>
  </si>
  <si>
    <t>20-DOT-Prime</t>
  </si>
  <si>
    <t>20-DPR-Prime</t>
  </si>
  <si>
    <t>20-DSNY-Prime</t>
  </si>
  <si>
    <t>20-DYCD-Prime</t>
  </si>
  <si>
    <t>20-FDNY-Prime</t>
  </si>
  <si>
    <t>20-HPD-Prime</t>
  </si>
  <si>
    <t>20-HRA-Prime</t>
  </si>
  <si>
    <t>20-LAW-Prime</t>
  </si>
  <si>
    <t>20-LPC-Prime</t>
  </si>
  <si>
    <t>20-MAYOR-Prime</t>
  </si>
  <si>
    <t>20-NYPD-Prime</t>
  </si>
  <si>
    <t>20-OATH-Prime</t>
  </si>
  <si>
    <t>20-OEM-Prime</t>
  </si>
  <si>
    <t>20-OTI-Prime</t>
  </si>
  <si>
    <t>20-SBS-Prime</t>
  </si>
  <si>
    <t>20-TLC-Prime</t>
  </si>
  <si>
    <t>21-ACS-Prime</t>
  </si>
  <si>
    <t>21-BIC-Prime</t>
  </si>
  <si>
    <t>21-CCHR-Prime</t>
  </si>
  <si>
    <t>21-CCRB-Prime</t>
  </si>
  <si>
    <t>21-COMP-Prime</t>
  </si>
  <si>
    <t>21-DCLA-Prime</t>
  </si>
  <si>
    <t>21-DCP-Prime</t>
  </si>
  <si>
    <t>21-DCWP-Prime</t>
  </si>
  <si>
    <t>21-DDC-Prime</t>
  </si>
  <si>
    <t>21-DEP-Prime</t>
  </si>
  <si>
    <t>21-DFTA-Prime</t>
  </si>
  <si>
    <t>21-DHS-Prime</t>
  </si>
  <si>
    <t>21-DOB-Prime</t>
  </si>
  <si>
    <t>21-DOC-Prime</t>
  </si>
  <si>
    <t>21-DOE-Prime</t>
  </si>
  <si>
    <t>21-DOF-Prime</t>
  </si>
  <si>
    <t>21-DOHMH-Prime</t>
  </si>
  <si>
    <t>21-DOI-Prime</t>
  </si>
  <si>
    <t>21-DOP-Prime</t>
  </si>
  <si>
    <t>21-DORIS-Prime</t>
  </si>
  <si>
    <t>21-DOT-Prime</t>
  </si>
  <si>
    <t>21-DPR-Prime</t>
  </si>
  <si>
    <t>21-DSNY-Prime</t>
  </si>
  <si>
    <t>21-DYCD-Prime</t>
  </si>
  <si>
    <t>21-FDNY-Prime</t>
  </si>
  <si>
    <t>21-HPD-Prime</t>
  </si>
  <si>
    <t>21-HRA-Prime</t>
  </si>
  <si>
    <t>21-LAW-Prime</t>
  </si>
  <si>
    <t>21-LPC-Prime</t>
  </si>
  <si>
    <t>21-MAYOR-Prime</t>
  </si>
  <si>
    <t>21-NYPD-Prime</t>
  </si>
  <si>
    <t>21-OATH-Prime</t>
  </si>
  <si>
    <t>21-OEM-Prime</t>
  </si>
  <si>
    <t>21-OTI-Prime</t>
  </si>
  <si>
    <t>21-SBS-Prime</t>
  </si>
  <si>
    <t>21-TLC-Prime</t>
  </si>
  <si>
    <t>22-ACS-Prime</t>
  </si>
  <si>
    <t>22-BIC-Prime</t>
  </si>
  <si>
    <t>22-CCHR-Prime</t>
  </si>
  <si>
    <t>22-CCRB-Prime</t>
  </si>
  <si>
    <t>22-COMP-Prime</t>
  </si>
  <si>
    <t>22-DCLA-Prime</t>
  </si>
  <si>
    <t>22-DCP-Prime</t>
  </si>
  <si>
    <t>22-DCWP-Prime</t>
  </si>
  <si>
    <t>22-DDC-Prime</t>
  </si>
  <si>
    <t>22-DEP-Prime</t>
  </si>
  <si>
    <t>22-DFTA-Prime</t>
  </si>
  <si>
    <t>22-DHS-Prime</t>
  </si>
  <si>
    <t>22-DOB-Prime</t>
  </si>
  <si>
    <t>22-DOC-Prime</t>
  </si>
  <si>
    <t>22-DOE-Prime</t>
  </si>
  <si>
    <t>22-DOF-Prime</t>
  </si>
  <si>
    <t>22-DOHMH-Prime</t>
  </si>
  <si>
    <t>22-DOI-Prime</t>
  </si>
  <si>
    <t>22-DOP-Prime</t>
  </si>
  <si>
    <t>22-DORIS-Prime</t>
  </si>
  <si>
    <t>22-DOT-Prime</t>
  </si>
  <si>
    <t>22-DPR-Prime</t>
  </si>
  <si>
    <t>22-DSNY-Prime</t>
  </si>
  <si>
    <t>22-DYCD-Prime</t>
  </si>
  <si>
    <t>22-FDNY-Prime</t>
  </si>
  <si>
    <t>22-HPD-Prime</t>
  </si>
  <si>
    <t>22-HRA-Prime</t>
  </si>
  <si>
    <t>22-LAW-Prime</t>
  </si>
  <si>
    <t>22-LPC-Prime</t>
  </si>
  <si>
    <t>22-MAYOR-Prime</t>
  </si>
  <si>
    <t>22-NYPD-Prime</t>
  </si>
  <si>
    <t>22-OATH-Prime</t>
  </si>
  <si>
    <t>22-OEM-Prime</t>
  </si>
  <si>
    <t>22-OTI-Prime</t>
  </si>
  <si>
    <t>22-SBS-Prime</t>
  </si>
  <si>
    <t>22-TLC-Prime</t>
  </si>
  <si>
    <t>20-All COMP</t>
  </si>
  <si>
    <t>21-All COMP</t>
  </si>
  <si>
    <t>All</t>
  </si>
  <si>
    <t>22-All COMP</t>
  </si>
  <si>
    <t>Non-Certified Spending</t>
  </si>
  <si>
    <t>20-All Rated-Prime</t>
  </si>
  <si>
    <t>21-All Rated-Prime</t>
  </si>
  <si>
    <t>22-All Rated-Prime</t>
  </si>
  <si>
    <t>20-All Rated-Sub</t>
  </si>
  <si>
    <t>21-All Rated-Sub</t>
  </si>
  <si>
    <t>20-All Rated (Prime and Sub)</t>
  </si>
  <si>
    <t>21-All Rated (Prime and Sub)</t>
  </si>
  <si>
    <t>22-All Rated (Prime and Sub)</t>
  </si>
  <si>
    <t>22-All Rated-Sub</t>
  </si>
  <si>
    <t>20-DCAS-Prime</t>
  </si>
  <si>
    <t>21-DCAS-Prime</t>
  </si>
  <si>
    <t>22-DCAS-Prime</t>
  </si>
  <si>
    <t>Asian American M/WBEs</t>
  </si>
  <si>
    <t>Hispanic American M/WBEs</t>
  </si>
  <si>
    <t>Black M/WBEs</t>
  </si>
  <si>
    <t>White WBEs</t>
  </si>
  <si>
    <t>FY and Agency</t>
  </si>
  <si>
    <t>All M/WBEs</t>
  </si>
  <si>
    <t>Asian American (women owned)</t>
  </si>
  <si>
    <t>Hispanic American-(women owned)</t>
  </si>
  <si>
    <t>Black (women owned)</t>
  </si>
  <si>
    <t>Asian American (male owned)</t>
  </si>
  <si>
    <t>Hispanic American (male owned)</t>
  </si>
  <si>
    <t>Black American (male owned)</t>
  </si>
  <si>
    <t xml:space="preserve">Asian American M/WBEs </t>
  </si>
  <si>
    <t>Asian (women owned)</t>
  </si>
  <si>
    <t>Hispanic (women owned)</t>
  </si>
  <si>
    <t>Asian (male owned)</t>
  </si>
  <si>
    <t>Hispanic (male owned)</t>
  </si>
  <si>
    <t>Black (male owned)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</si>
</sst>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33">
    <xf numFmtId="0" fontId="0" fillId="0" borderId="0" xfId="0"/>
    <xf numFmtId="164" fontId="2" fillId="2" borderId="6" xfId="0" applyNumberFormat="1" applyFont="1" applyFill="1" applyBorder="1"/>
    <xf numFmtId="164" fontId="2" fillId="2" borderId="6" xfId="0" applyNumberFormat="1" applyFont="1" applyFill="1" applyBorder="1" applyAlignment="1">
      <alignment wrapText="1"/>
    </xf>
    <xf numFmtId="164" fontId="2" fillId="2" borderId="5" xfId="0" applyNumberFormat="1" applyFont="1" applyFill="1" applyBorder="1" applyAlignment="1">
      <alignment wrapText="1"/>
    </xf>
    <xf numFmtId="164" fontId="0" fillId="0" borderId="0" xfId="0" applyNumberForma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10" fontId="0" fillId="0" borderId="7" xfId="0" applyNumberFormat="1" applyBorder="1"/>
    <xf numFmtId="10" fontId="0" fillId="0" borderId="10" xfId="0" applyNumberFormat="1" applyBorder="1"/>
    <xf numFmtId="0" fontId="1" fillId="3" borderId="0" xfId="0" applyFont="1" applyFill="1" applyBorder="1"/>
    <xf numFmtId="0" fontId="1" fillId="3" borderId="0" xfId="0" applyFont="1" applyFill="1"/>
    <xf numFmtId="0" fontId="1" fillId="4" borderId="8" xfId="0" applyFont="1" applyFill="1" applyBorder="1"/>
    <xf numFmtId="0" fontId="0" fillId="0" borderId="0" xfId="0" applyAlignment="1">
      <alignment horizontal="left"/>
    </xf>
    <xf numFmtId="165" fontId="0" fillId="0" borderId="0" xfId="0" applyNumberFormat="1"/>
    <xf numFmtId="165" fontId="1" fillId="5" borderId="11" xfId="0" applyNumberFormat="1" applyFont="1" applyFill="1" applyBorder="1"/>
    <xf numFmtId="165" fontId="1" fillId="5" borderId="0" xfId="0" applyNumberFormat="1" applyFont="1" applyFill="1" applyBorder="1"/>
    <xf numFmtId="0" fontId="1" fillId="5" borderId="11" xfId="0" applyFont="1" applyFill="1" applyBorder="1"/>
    <xf numFmtId="165" fontId="0" fillId="3" borderId="0" xfId="0" applyNumberFormat="1" applyFill="1"/>
    <xf numFmtId="165" fontId="1" fillId="0" borderId="2" xfId="0" applyNumberFormat="1" applyFont="1" applyBorder="1"/>
    <xf numFmtId="165" fontId="0" fillId="0" borderId="4" xfId="0" applyNumberFormat="1" applyBorder="1"/>
    <xf numFmtId="165" fontId="0" fillId="0" borderId="8" xfId="0" applyNumberFormat="1" applyBorder="1"/>
    <xf numFmtId="165" fontId="0" fillId="0" borderId="6" xfId="0" applyNumberFormat="1" applyBorder="1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165" fontId="1" fillId="5" borderId="11" xfId="0" applyNumberFormat="1" applyFont="1" applyFill="1" applyBorder="1" applyAlignment="1">
      <alignment wrapText="1"/>
    </xf>
    <xf numFmtId="165" fontId="1" fillId="5" borderId="0" xfId="0" applyNumberFormat="1" applyFont="1" applyFill="1" applyAlignment="1">
      <alignment wrapText="1"/>
    </xf>
    <xf numFmtId="0" fontId="1" fillId="5" borderId="11" xfId="0" applyFont="1" applyFill="1" applyBorder="1" applyAlignment="1">
      <alignment wrapText="1"/>
    </xf>
    <xf numFmtId="0" fontId="0" fillId="0" borderId="0" xfId="0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622CF-0086-4C69-A384-86B716A06D44}">
  <dimension ref="A1:F25"/>
  <sheetViews>
    <sheetView tabSelected="1" zoomScaleNormal="100" workbookViewId="0">
      <selection activeCell="A5" sqref="A5"/>
    </sheetView>
  </sheetViews>
  <sheetFormatPr defaultRowHeight="15" x14ac:dyDescent="0.25"/>
  <cols>
    <col min="1" max="1" width="34.42578125" customWidth="1"/>
    <col min="3" max="3" width="21.5703125" bestFit="1" customWidth="1"/>
    <col min="4" max="4" width="28" style="18" customWidth="1"/>
    <col min="5" max="5" width="27.140625" bestFit="1" customWidth="1"/>
    <col min="6" max="6" width="16.42578125" customWidth="1"/>
  </cols>
  <sheetData>
    <row r="1" spans="1:6" x14ac:dyDescent="0.25">
      <c r="A1" s="16" t="s">
        <v>0</v>
      </c>
    </row>
    <row r="2" spans="1:6" ht="15.75" thickBot="1" x14ac:dyDescent="0.3">
      <c r="A2" s="32" t="s">
        <v>321</v>
      </c>
      <c r="C2" s="15" t="s">
        <v>1</v>
      </c>
      <c r="D2" s="22"/>
    </row>
    <row r="3" spans="1:6" x14ac:dyDescent="0.25">
      <c r="C3" s="5" t="s">
        <v>2</v>
      </c>
      <c r="D3" s="23" t="s">
        <v>3</v>
      </c>
      <c r="E3" s="6" t="s">
        <v>313</v>
      </c>
      <c r="F3" s="7" t="s">
        <v>4</v>
      </c>
    </row>
    <row r="4" spans="1:6" ht="15.75" thickBot="1" x14ac:dyDescent="0.3">
      <c r="C4" s="24">
        <f>VLOOKUP($A$2,'Source Data'!$A:$I,9,FALSE)</f>
        <v>7193647373.25</v>
      </c>
      <c r="D4" s="24">
        <f>VLOOKUP($A$2,'Source Data'!$A:$I,8,FALSE)</f>
        <v>1091615127.3899999</v>
      </c>
      <c r="E4" s="24">
        <f>VLOOKUP($A$2,'Source Data'!$A:$I,7,FALSE)</f>
        <v>6102032245.8599987</v>
      </c>
      <c r="F4" s="12">
        <f>D4/C4</f>
        <v>0.15174710001066147</v>
      </c>
    </row>
    <row r="6" spans="1:6" ht="15.75" thickBot="1" x14ac:dyDescent="0.3">
      <c r="C6" s="15" t="s">
        <v>5</v>
      </c>
      <c r="D6" s="22"/>
    </row>
    <row r="7" spans="1:6" x14ac:dyDescent="0.25">
      <c r="C7" s="5" t="s">
        <v>6</v>
      </c>
      <c r="D7" s="23" t="s">
        <v>7</v>
      </c>
      <c r="E7" s="7" t="s">
        <v>8</v>
      </c>
    </row>
    <row r="8" spans="1:6" ht="30" x14ac:dyDescent="0.25">
      <c r="C8" s="8" t="s">
        <v>338</v>
      </c>
      <c r="D8" s="25">
        <f>VLOOKUP($A$2,'Source Data'!$A:$O,3,FALSE)</f>
        <v>437143242.30000001</v>
      </c>
      <c r="E8" s="13">
        <f>D8/D13</f>
        <v>6.0767955338698269E-2</v>
      </c>
    </row>
    <row r="9" spans="1:6" x14ac:dyDescent="0.25">
      <c r="C9" s="9" t="s">
        <v>327</v>
      </c>
      <c r="D9" s="25">
        <f>VLOOKUP($A$2,'Source Data'!$A:$O,4,FALSE)</f>
        <v>181707543.39999998</v>
      </c>
      <c r="E9" s="13">
        <f>D9/D13</f>
        <v>2.5259445448450837E-2</v>
      </c>
    </row>
    <row r="10" spans="1:6" x14ac:dyDescent="0.25">
      <c r="C10" s="9" t="s">
        <v>328</v>
      </c>
      <c r="D10" s="25">
        <f>VLOOKUP($A$2,'Source Data'!$A:$O,5,FALSE)</f>
        <v>100273331.31</v>
      </c>
      <c r="E10" s="13">
        <f>D10/D13</f>
        <v>1.3939150212293182E-2</v>
      </c>
    </row>
    <row r="11" spans="1:6" x14ac:dyDescent="0.25">
      <c r="C11" s="9" t="s">
        <v>329</v>
      </c>
      <c r="D11" s="25">
        <f>VLOOKUP($A$2,'Source Data'!$A:$O,6,FALSE)</f>
        <v>372491010.38</v>
      </c>
      <c r="E11" s="13">
        <f>D11/D13</f>
        <v>5.1780549011219229E-2</v>
      </c>
    </row>
    <row r="12" spans="1:6" x14ac:dyDescent="0.25">
      <c r="C12" s="9" t="s">
        <v>40</v>
      </c>
      <c r="D12" s="25">
        <f>VLOOKUP($A$2,'Source Data'!$A:$O,7,FALSE)</f>
        <v>6102032245.8599987</v>
      </c>
      <c r="E12" s="13">
        <f>D12/D13</f>
        <v>0.84825289998933862</v>
      </c>
    </row>
    <row r="13" spans="1:6" ht="15.75" thickBot="1" x14ac:dyDescent="0.3">
      <c r="C13" s="10" t="s">
        <v>9</v>
      </c>
      <c r="D13" s="26">
        <f>SUM(D8:D12)</f>
        <v>7193647373.2499981</v>
      </c>
      <c r="E13" s="12">
        <f>SUM(E8:E12)</f>
        <v>1</v>
      </c>
    </row>
    <row r="15" spans="1:6" ht="15.75" thickBot="1" x14ac:dyDescent="0.3">
      <c r="C15" s="14" t="s">
        <v>10</v>
      </c>
      <c r="D15" s="22"/>
    </row>
    <row r="16" spans="1:6" x14ac:dyDescent="0.25">
      <c r="C16" s="5" t="s">
        <v>6</v>
      </c>
      <c r="D16" s="23" t="s">
        <v>7</v>
      </c>
      <c r="E16" s="7" t="s">
        <v>8</v>
      </c>
    </row>
    <row r="17" spans="3:5" x14ac:dyDescent="0.25">
      <c r="C17" s="8" t="s">
        <v>339</v>
      </c>
      <c r="D17" s="25">
        <f>VLOOKUP($A$2,'Source Data'!$A:$O,10,FALSE)</f>
        <v>209835206.94</v>
      </c>
      <c r="E17" s="13">
        <f>D17/D25</f>
        <v>2.9169515275419892E-2</v>
      </c>
    </row>
    <row r="18" spans="3:5" ht="30" x14ac:dyDescent="0.25">
      <c r="C18" s="8" t="s">
        <v>340</v>
      </c>
      <c r="D18" s="25">
        <f>VLOOKUP($A$2,'Source Data'!$A:$O,11,FALSE)</f>
        <v>26695322.879999999</v>
      </c>
      <c r="E18" s="13">
        <f>D18/D25</f>
        <v>3.7109579459327032E-3</v>
      </c>
    </row>
    <row r="19" spans="3:5" ht="28.5" customHeight="1" x14ac:dyDescent="0.25">
      <c r="C19" s="8" t="s">
        <v>334</v>
      </c>
      <c r="D19" s="25">
        <f>VLOOKUP($A$2,'Source Data'!$A:$O,12,FALSE)</f>
        <v>16027482.170000004</v>
      </c>
      <c r="E19" s="13">
        <f>D19/D25</f>
        <v>2.2280049797268548E-3</v>
      </c>
    </row>
    <row r="20" spans="3:5" x14ac:dyDescent="0.25">
      <c r="C20" s="8" t="s">
        <v>341</v>
      </c>
      <c r="D20" s="25">
        <f>VLOOKUP($A$2,'Source Data'!$A:$O,13,FALSE)</f>
        <v>227308035.35999995</v>
      </c>
      <c r="E20" s="13">
        <f>D20/D25</f>
        <v>3.1598440063278374E-2</v>
      </c>
    </row>
    <row r="21" spans="3:5" ht="30" x14ac:dyDescent="0.25">
      <c r="C21" s="8" t="s">
        <v>342</v>
      </c>
      <c r="D21" s="25">
        <f>VLOOKUP($A$2,'Source Data'!$A:$O,14,FALSE)</f>
        <v>155012220.52000001</v>
      </c>
      <c r="E21" s="13">
        <f>D21/D25</f>
        <v>2.1548487502518136E-2</v>
      </c>
    </row>
    <row r="22" spans="3:5" ht="30" customHeight="1" x14ac:dyDescent="0.25">
      <c r="C22" s="8" t="s">
        <v>343</v>
      </c>
      <c r="D22" s="25">
        <f>VLOOKUP($A$2,'Source Data'!$A:$O,15,FALSE)</f>
        <v>84245849.139999956</v>
      </c>
      <c r="E22" s="13">
        <f>D22/D25</f>
        <v>1.1711145232566321E-2</v>
      </c>
    </row>
    <row r="23" spans="3:5" x14ac:dyDescent="0.25">
      <c r="C23" s="8" t="s">
        <v>329</v>
      </c>
      <c r="D23" s="25">
        <f>VLOOKUP($A$2,'Source Data'!$A:$O,6,FALSE)</f>
        <v>372491010.38</v>
      </c>
      <c r="E23" s="13">
        <f>D23/D25</f>
        <v>5.1780549011219229E-2</v>
      </c>
    </row>
    <row r="24" spans="3:5" x14ac:dyDescent="0.25">
      <c r="C24" s="8" t="s">
        <v>40</v>
      </c>
      <c r="D24" s="25">
        <f>VLOOKUP($A$2,'Source Data'!$A:$O,7,FALSE)</f>
        <v>6102032245.8599987</v>
      </c>
      <c r="E24" s="13">
        <f>D24/D25</f>
        <v>0.84825289998933862</v>
      </c>
    </row>
    <row r="25" spans="3:5" ht="15.75" thickBot="1" x14ac:dyDescent="0.3">
      <c r="C25" s="11" t="s">
        <v>9</v>
      </c>
      <c r="D25" s="26">
        <f>SUM(D17:D24)</f>
        <v>7193647373.2499981</v>
      </c>
      <c r="E25" s="12">
        <f>SUM(E17:E24)</f>
        <v>1</v>
      </c>
    </row>
  </sheetData>
  <sheetProtection algorithmName="SHA-512" hashValue="pBimOqE0C/FT5fxyjwh0g6S0mnZBDiJECqX3PPpXpNoGb3l89OrejbCsqg0Aa9WuSsgvUS4Jy81NGz8Tp5GGjQ==" saltValue="Q+ZCf8L13RG/AuUiLGlvMA==" spinCount="100000" sheet="1" objects="1" scenarios="1"/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9145DF9-B565-4418-8CB1-EDFA0A3D565A}">
          <x14:formula1>
            <xm:f>'Source Data'!$A$2:$A$183</xm:f>
          </x14:formula1>
          <xm:sqref>A2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D0DD4-6A3C-4ACD-9156-A8A6DEC3F48C}">
  <dimension ref="A1:P183"/>
  <sheetViews>
    <sheetView zoomScaleNormal="100" workbookViewId="0">
      <pane xSplit="1" topLeftCell="B1" activePane="topRight" state="frozen"/>
      <selection pane="topRight" activeCell="A8" sqref="A8"/>
    </sheetView>
  </sheetViews>
  <sheetFormatPr defaultRowHeight="15" x14ac:dyDescent="0.25"/>
  <cols>
    <col min="1" max="1" width="25.85546875" customWidth="1"/>
    <col min="2" max="2" width="7.140625" customWidth="1"/>
    <col min="3" max="3" width="16" bestFit="1" customWidth="1"/>
    <col min="4" max="4" width="18.5703125" bestFit="1" customWidth="1"/>
    <col min="5" max="5" width="15.85546875" bestFit="1" customWidth="1"/>
    <col min="6" max="6" width="16.42578125" bestFit="1" customWidth="1"/>
    <col min="7" max="9" width="15.7109375" bestFit="1" customWidth="1"/>
    <col min="10" max="10" width="21.5703125" bestFit="1" customWidth="1"/>
    <col min="11" max="11" width="24" bestFit="1" customWidth="1"/>
    <col min="12" max="12" width="21.28515625" bestFit="1" customWidth="1"/>
    <col min="13" max="13" width="21.42578125" bestFit="1" customWidth="1"/>
    <col min="14" max="14" width="24" bestFit="1" customWidth="1"/>
    <col min="15" max="15" width="21.140625" bestFit="1" customWidth="1"/>
  </cols>
  <sheetData>
    <row r="1" spans="1:15" s="27" customFormat="1" ht="30" x14ac:dyDescent="0.25">
      <c r="A1" s="27" t="s">
        <v>330</v>
      </c>
      <c r="B1" s="28" t="s">
        <v>84</v>
      </c>
      <c r="C1" s="29" t="s">
        <v>326</v>
      </c>
      <c r="D1" s="29" t="s">
        <v>327</v>
      </c>
      <c r="E1" s="29" t="s">
        <v>328</v>
      </c>
      <c r="F1" s="29" t="s">
        <v>329</v>
      </c>
      <c r="G1" s="29" t="s">
        <v>40</v>
      </c>
      <c r="H1" s="30" t="s">
        <v>331</v>
      </c>
      <c r="I1" s="30" t="s">
        <v>9</v>
      </c>
      <c r="J1" s="31" t="s">
        <v>332</v>
      </c>
      <c r="K1" s="31" t="s">
        <v>333</v>
      </c>
      <c r="L1" s="31" t="s">
        <v>334</v>
      </c>
      <c r="M1" s="31" t="s">
        <v>335</v>
      </c>
      <c r="N1" s="31" t="s">
        <v>336</v>
      </c>
      <c r="O1" s="31" t="s">
        <v>337</v>
      </c>
    </row>
    <row r="2" spans="1:15" x14ac:dyDescent="0.25">
      <c r="A2" s="17" t="s">
        <v>201</v>
      </c>
      <c r="B2" t="s">
        <v>200</v>
      </c>
      <c r="C2" s="18">
        <v>5158789.6500000004</v>
      </c>
      <c r="D2" s="18">
        <v>6217781.1999999993</v>
      </c>
      <c r="E2" s="18">
        <v>2024980.1400000001</v>
      </c>
      <c r="F2" s="18">
        <v>3298630.0700000003</v>
      </c>
      <c r="G2" s="18">
        <v>30329279.450000022</v>
      </c>
      <c r="H2" s="18">
        <v>16700181.060000001</v>
      </c>
      <c r="I2" s="18">
        <v>47029460.51000002</v>
      </c>
      <c r="J2" s="18">
        <v>0</v>
      </c>
      <c r="K2" s="18">
        <v>0</v>
      </c>
      <c r="L2" s="18">
        <v>0</v>
      </c>
      <c r="M2" s="18">
        <v>0</v>
      </c>
      <c r="N2" s="18">
        <v>0</v>
      </c>
      <c r="O2" s="18">
        <v>0</v>
      </c>
    </row>
    <row r="3" spans="1:15" x14ac:dyDescent="0.25">
      <c r="A3" s="17" t="s">
        <v>86</v>
      </c>
      <c r="B3" t="s">
        <v>85</v>
      </c>
      <c r="C3" s="18">
        <v>0</v>
      </c>
      <c r="D3" s="18">
        <v>0</v>
      </c>
      <c r="E3" s="18">
        <v>0</v>
      </c>
      <c r="F3" s="18">
        <v>325090</v>
      </c>
      <c r="G3" s="18">
        <v>0</v>
      </c>
      <c r="H3" s="18">
        <v>325090</v>
      </c>
      <c r="I3" s="18">
        <v>325090</v>
      </c>
      <c r="J3" s="18">
        <v>0</v>
      </c>
      <c r="K3" s="18">
        <v>0</v>
      </c>
      <c r="L3" s="18">
        <v>0</v>
      </c>
      <c r="M3" s="18">
        <v>0</v>
      </c>
      <c r="N3" s="18">
        <v>0</v>
      </c>
      <c r="O3" s="18">
        <v>0</v>
      </c>
    </row>
    <row r="4" spans="1:15" x14ac:dyDescent="0.25">
      <c r="A4" s="17" t="s">
        <v>202</v>
      </c>
      <c r="B4" t="s">
        <v>200</v>
      </c>
      <c r="C4" s="18">
        <v>97696.47</v>
      </c>
      <c r="D4" s="18">
        <v>0</v>
      </c>
      <c r="E4" s="18">
        <v>9770.02</v>
      </c>
      <c r="F4" s="18">
        <v>75289.11</v>
      </c>
      <c r="G4" s="18">
        <v>613355.0399999998</v>
      </c>
      <c r="H4" s="18">
        <v>182755.6</v>
      </c>
      <c r="I4" s="18">
        <v>796110.63999999978</v>
      </c>
      <c r="J4" s="18">
        <v>0</v>
      </c>
      <c r="K4" s="18">
        <v>0</v>
      </c>
      <c r="L4" s="18">
        <v>0</v>
      </c>
      <c r="M4" s="18">
        <v>0</v>
      </c>
      <c r="N4" s="18">
        <v>0</v>
      </c>
      <c r="O4" s="18">
        <v>0</v>
      </c>
    </row>
    <row r="5" spans="1:15" x14ac:dyDescent="0.25">
      <c r="A5" s="17" t="s">
        <v>203</v>
      </c>
      <c r="B5" t="s">
        <v>200</v>
      </c>
      <c r="C5" s="18">
        <v>99297.989999999991</v>
      </c>
      <c r="D5" s="18">
        <v>24929.8</v>
      </c>
      <c r="E5" s="18">
        <v>114857.47</v>
      </c>
      <c r="F5" s="18">
        <v>143930.72999999998</v>
      </c>
      <c r="G5" s="18">
        <v>445828.83000000013</v>
      </c>
      <c r="H5" s="18">
        <v>383015.99</v>
      </c>
      <c r="I5" s="18">
        <v>828844.82000000007</v>
      </c>
      <c r="J5" s="18">
        <v>0</v>
      </c>
      <c r="K5" s="18">
        <v>0</v>
      </c>
      <c r="L5" s="18">
        <v>0</v>
      </c>
      <c r="M5" s="18">
        <v>0</v>
      </c>
      <c r="N5" s="18">
        <v>0</v>
      </c>
      <c r="O5" s="18">
        <v>0</v>
      </c>
    </row>
    <row r="6" spans="1:15" x14ac:dyDescent="0.25">
      <c r="A6" s="17" t="s">
        <v>204</v>
      </c>
      <c r="B6" t="s">
        <v>200</v>
      </c>
      <c r="C6" s="18">
        <v>83019.600000000006</v>
      </c>
      <c r="D6" s="18">
        <v>19330.419999999998</v>
      </c>
      <c r="E6" s="18">
        <v>0</v>
      </c>
      <c r="F6" s="18">
        <v>97892.639999999985</v>
      </c>
      <c r="G6" s="18">
        <v>480517.7</v>
      </c>
      <c r="H6" s="18">
        <v>200242.65999999997</v>
      </c>
      <c r="I6" s="18">
        <v>680760.36</v>
      </c>
      <c r="J6" s="18">
        <v>0</v>
      </c>
      <c r="K6" s="18">
        <v>0</v>
      </c>
      <c r="L6" s="18">
        <v>0</v>
      </c>
      <c r="M6" s="18">
        <v>0</v>
      </c>
      <c r="N6" s="18">
        <v>0</v>
      </c>
      <c r="O6" s="18">
        <v>0</v>
      </c>
    </row>
    <row r="7" spans="1:15" x14ac:dyDescent="0.25">
      <c r="A7" s="17" t="s">
        <v>205</v>
      </c>
      <c r="B7" t="s">
        <v>200</v>
      </c>
      <c r="C7" s="18">
        <v>838268.74000000011</v>
      </c>
      <c r="D7" s="18">
        <v>1182371.05</v>
      </c>
      <c r="E7" s="18">
        <v>1034951.4999999999</v>
      </c>
      <c r="F7" s="18">
        <v>2157610.4699999997</v>
      </c>
      <c r="G7" s="18">
        <v>6495529.2300000023</v>
      </c>
      <c r="H7" s="18">
        <v>5213201.76</v>
      </c>
      <c r="I7" s="18">
        <v>11708730.990000002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</row>
    <row r="8" spans="1:15" x14ac:dyDescent="0.25">
      <c r="A8" s="17" t="s">
        <v>90</v>
      </c>
      <c r="B8" t="s">
        <v>85</v>
      </c>
      <c r="C8" s="18">
        <v>555020</v>
      </c>
      <c r="D8" s="18">
        <v>0</v>
      </c>
      <c r="E8" s="18">
        <v>273570</v>
      </c>
      <c r="F8" s="18">
        <v>696923.3</v>
      </c>
      <c r="G8" s="18">
        <v>51477.5</v>
      </c>
      <c r="H8" s="18">
        <v>1525513.3</v>
      </c>
      <c r="I8" s="18">
        <v>1576990.8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</row>
    <row r="9" spans="1:15" x14ac:dyDescent="0.25">
      <c r="A9" s="17" t="s">
        <v>323</v>
      </c>
      <c r="B9" t="s">
        <v>200</v>
      </c>
      <c r="C9" s="18">
        <v>27000858.789999999</v>
      </c>
      <c r="D9" s="18">
        <v>3283756.98</v>
      </c>
      <c r="E9" s="18">
        <v>4525245.1399999997</v>
      </c>
      <c r="F9" s="18">
        <v>29024676.309999995</v>
      </c>
      <c r="G9" s="18">
        <v>534586392.7500006</v>
      </c>
      <c r="H9" s="18">
        <v>63834537.219999991</v>
      </c>
      <c r="I9" s="18">
        <v>598420929.97000062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</row>
    <row r="10" spans="1:15" x14ac:dyDescent="0.25">
      <c r="A10" s="17" t="s">
        <v>91</v>
      </c>
      <c r="B10" t="s">
        <v>85</v>
      </c>
      <c r="C10" s="18">
        <v>721553.57</v>
      </c>
      <c r="D10" s="18">
        <v>87581.25</v>
      </c>
      <c r="E10" s="18">
        <v>26682.5</v>
      </c>
      <c r="F10" s="18">
        <v>2507527.7800000003</v>
      </c>
      <c r="G10" s="18">
        <v>4370873.0600000005</v>
      </c>
      <c r="H10" s="18">
        <v>3343345.1</v>
      </c>
      <c r="I10" s="18">
        <v>7714218.1600000001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</row>
    <row r="11" spans="1:15" x14ac:dyDescent="0.25">
      <c r="A11" s="17" t="s">
        <v>206</v>
      </c>
      <c r="B11" t="s">
        <v>200</v>
      </c>
      <c r="C11" s="18">
        <v>3616277.4899999998</v>
      </c>
      <c r="D11" s="18">
        <v>405653.92</v>
      </c>
      <c r="E11" s="18">
        <v>396474.75</v>
      </c>
      <c r="F11" s="18">
        <v>939722.64</v>
      </c>
      <c r="G11" s="18">
        <v>34224233.890000001</v>
      </c>
      <c r="H11" s="18">
        <v>5358128.8</v>
      </c>
      <c r="I11" s="18">
        <v>39582362.689999998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</row>
    <row r="12" spans="1:15" x14ac:dyDescent="0.25">
      <c r="A12" s="17" t="s">
        <v>207</v>
      </c>
      <c r="B12" t="s">
        <v>200</v>
      </c>
      <c r="C12" s="18">
        <v>426328.53</v>
      </c>
      <c r="D12" s="18">
        <v>82805.260000000009</v>
      </c>
      <c r="E12" s="18">
        <v>116724.59999999999</v>
      </c>
      <c r="F12" s="18">
        <v>817247.55999999994</v>
      </c>
      <c r="G12" s="18">
        <v>5560151.3800000008</v>
      </c>
      <c r="H12" s="18">
        <v>1443105.95</v>
      </c>
      <c r="I12" s="18">
        <v>7003257.330000001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</row>
    <row r="13" spans="1:15" x14ac:dyDescent="0.25">
      <c r="A13" s="17" t="s">
        <v>93</v>
      </c>
      <c r="B13" t="s">
        <v>85</v>
      </c>
      <c r="C13" s="18">
        <v>0</v>
      </c>
      <c r="D13" s="18">
        <v>0</v>
      </c>
      <c r="E13" s="18">
        <v>0</v>
      </c>
      <c r="F13" s="18">
        <v>48388.63</v>
      </c>
      <c r="G13" s="18">
        <v>0</v>
      </c>
      <c r="H13" s="18">
        <v>48388.63</v>
      </c>
      <c r="I13" s="18">
        <v>48388.63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</row>
    <row r="14" spans="1:15" x14ac:dyDescent="0.25">
      <c r="A14" s="17" t="s">
        <v>208</v>
      </c>
      <c r="B14" t="s">
        <v>200</v>
      </c>
      <c r="C14" s="18">
        <v>207983.7</v>
      </c>
      <c r="D14" s="18">
        <v>116043.59000000001</v>
      </c>
      <c r="E14" s="18">
        <v>131789.28</v>
      </c>
      <c r="F14" s="18">
        <v>754575.35000000009</v>
      </c>
      <c r="G14" s="18">
        <v>2791013.7600000002</v>
      </c>
      <c r="H14" s="18">
        <v>1210391.9200000002</v>
      </c>
      <c r="I14" s="18">
        <v>4001405.6800000006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</row>
    <row r="15" spans="1:15" x14ac:dyDescent="0.25">
      <c r="A15" s="17" t="s">
        <v>209</v>
      </c>
      <c r="B15" t="s">
        <v>200</v>
      </c>
      <c r="C15" s="18">
        <v>5024075.3600000003</v>
      </c>
      <c r="D15" s="18">
        <v>703646.48</v>
      </c>
      <c r="E15" s="18">
        <v>697076.35999999987</v>
      </c>
      <c r="F15" s="18">
        <v>660017.3899999999</v>
      </c>
      <c r="G15" s="18">
        <v>143189747.23999998</v>
      </c>
      <c r="H15" s="18">
        <v>7084815.5899999989</v>
      </c>
      <c r="I15" s="18">
        <v>150274562.82999998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</row>
    <row r="16" spans="1:15" x14ac:dyDescent="0.25">
      <c r="A16" s="17" t="s">
        <v>95</v>
      </c>
      <c r="B16" t="s">
        <v>85</v>
      </c>
      <c r="C16" s="18">
        <v>11713390.059999997</v>
      </c>
      <c r="D16" s="18">
        <v>19064514.589999996</v>
      </c>
      <c r="E16" s="18">
        <v>9354628.9999999963</v>
      </c>
      <c r="F16" s="18">
        <v>19572612.950000014</v>
      </c>
      <c r="G16" s="18">
        <v>40406682.670000002</v>
      </c>
      <c r="H16" s="18">
        <v>59705146.600000009</v>
      </c>
      <c r="I16" s="18">
        <v>100111829.27000001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</row>
    <row r="17" spans="1:15" x14ac:dyDescent="0.25">
      <c r="A17" s="17" t="s">
        <v>210</v>
      </c>
      <c r="B17" t="s">
        <v>200</v>
      </c>
      <c r="C17" s="18">
        <v>39254362.609999992</v>
      </c>
      <c r="D17" s="18">
        <v>55079444.829999991</v>
      </c>
      <c r="E17" s="18">
        <v>6879507.4299999997</v>
      </c>
      <c r="F17" s="18">
        <v>37353252.760000005</v>
      </c>
      <c r="G17" s="18">
        <v>1445539216.1899989</v>
      </c>
      <c r="H17" s="18">
        <v>138566567.63</v>
      </c>
      <c r="I17" s="18">
        <v>1584105783.8199987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</row>
    <row r="18" spans="1:15" x14ac:dyDescent="0.25">
      <c r="A18" s="17" t="s">
        <v>96</v>
      </c>
      <c r="B18" t="s">
        <v>85</v>
      </c>
      <c r="C18" s="18">
        <v>17493202.080000024</v>
      </c>
      <c r="D18" s="18">
        <v>9334625.450000003</v>
      </c>
      <c r="E18" s="18">
        <v>3302148.8800000004</v>
      </c>
      <c r="F18" s="18">
        <v>37299449.289999977</v>
      </c>
      <c r="G18" s="18">
        <v>78339695.750000104</v>
      </c>
      <c r="H18" s="18">
        <v>67429425.700000003</v>
      </c>
      <c r="I18" s="18">
        <v>145769121.45000011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</row>
    <row r="19" spans="1:15" x14ac:dyDescent="0.25">
      <c r="A19" s="17" t="s">
        <v>211</v>
      </c>
      <c r="B19" t="s">
        <v>200</v>
      </c>
      <c r="C19" s="18">
        <v>210100.31</v>
      </c>
      <c r="D19" s="18">
        <v>285585.80000000005</v>
      </c>
      <c r="E19" s="18">
        <v>99134.98000000001</v>
      </c>
      <c r="F19" s="18">
        <v>444541.55</v>
      </c>
      <c r="G19" s="18">
        <v>1555459.91</v>
      </c>
      <c r="H19" s="18">
        <v>1039362.6400000001</v>
      </c>
      <c r="I19" s="18">
        <v>2594822.5499999998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</row>
    <row r="20" spans="1:15" x14ac:dyDescent="0.25">
      <c r="A20" s="17" t="s">
        <v>212</v>
      </c>
      <c r="B20" t="s">
        <v>200</v>
      </c>
      <c r="C20" s="18">
        <v>5774212.0900000017</v>
      </c>
      <c r="D20" s="18">
        <v>395758.45000000007</v>
      </c>
      <c r="E20" s="18">
        <v>2125245.2100000004</v>
      </c>
      <c r="F20" s="18">
        <v>1289388.8000000003</v>
      </c>
      <c r="G20" s="18">
        <v>104818192.12000009</v>
      </c>
      <c r="H20" s="18">
        <v>9584604.5500000026</v>
      </c>
      <c r="I20" s="18">
        <v>114402796.67000009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</row>
    <row r="21" spans="1:15" x14ac:dyDescent="0.25">
      <c r="A21" s="17" t="s">
        <v>213</v>
      </c>
      <c r="B21" t="s">
        <v>200</v>
      </c>
      <c r="C21" s="18">
        <v>2203361.12</v>
      </c>
      <c r="D21" s="18">
        <v>1974856.9100000001</v>
      </c>
      <c r="E21" s="18">
        <v>191052.52000000002</v>
      </c>
      <c r="F21" s="18">
        <v>1276626.73</v>
      </c>
      <c r="G21" s="18">
        <v>20916481.719999999</v>
      </c>
      <c r="H21" s="18">
        <v>5645897.2800000012</v>
      </c>
      <c r="I21" s="18">
        <v>26562379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</row>
    <row r="22" spans="1:15" x14ac:dyDescent="0.25">
      <c r="A22" s="17" t="s">
        <v>214</v>
      </c>
      <c r="B22" t="s">
        <v>200</v>
      </c>
      <c r="C22" s="18">
        <v>3244856.5</v>
      </c>
      <c r="D22" s="18">
        <v>1796762.2199999997</v>
      </c>
      <c r="E22" s="18">
        <v>1366690.6400000001</v>
      </c>
      <c r="F22" s="18">
        <v>7671757.9300000006</v>
      </c>
      <c r="G22" s="18">
        <v>84224255.660000086</v>
      </c>
      <c r="H22" s="18">
        <v>14080067.289999999</v>
      </c>
      <c r="I22" s="18">
        <v>98304322.950000077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</row>
    <row r="23" spans="1:15" x14ac:dyDescent="0.25">
      <c r="A23" s="17" t="s">
        <v>100</v>
      </c>
      <c r="B23" t="s">
        <v>85</v>
      </c>
      <c r="C23" s="18">
        <v>187500</v>
      </c>
      <c r="D23" s="18">
        <v>229691.84</v>
      </c>
      <c r="E23" s="18">
        <v>0</v>
      </c>
      <c r="F23" s="18">
        <v>205550.75</v>
      </c>
      <c r="G23" s="18">
        <v>60280</v>
      </c>
      <c r="H23" s="18">
        <v>622742.59</v>
      </c>
      <c r="I23" s="18">
        <v>683022.59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</row>
    <row r="24" spans="1:15" x14ac:dyDescent="0.25">
      <c r="A24" s="17" t="s">
        <v>215</v>
      </c>
      <c r="B24" t="s">
        <v>200</v>
      </c>
      <c r="C24" s="18">
        <v>92908461.659999996</v>
      </c>
      <c r="D24" s="18">
        <v>11194871.4</v>
      </c>
      <c r="E24" s="18">
        <v>16628110.070000004</v>
      </c>
      <c r="F24" s="18">
        <v>75112047.300000042</v>
      </c>
      <c r="G24" s="18">
        <v>3970291276.9300847</v>
      </c>
      <c r="H24" s="18">
        <v>195843490.43000007</v>
      </c>
      <c r="I24" s="18">
        <v>4166134767.3600845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</row>
    <row r="25" spans="1:15" x14ac:dyDescent="0.25">
      <c r="A25" s="17" t="s">
        <v>216</v>
      </c>
      <c r="B25" t="s">
        <v>200</v>
      </c>
      <c r="C25" s="18">
        <v>3718487.86</v>
      </c>
      <c r="D25" s="18">
        <v>271123.31</v>
      </c>
      <c r="E25" s="18">
        <v>265643.59000000003</v>
      </c>
      <c r="F25" s="18">
        <v>1187197.5599999998</v>
      </c>
      <c r="G25" s="18">
        <v>48834839.439999841</v>
      </c>
      <c r="H25" s="18">
        <v>5442452.3199999994</v>
      </c>
      <c r="I25" s="18">
        <v>54277291.759999841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</row>
    <row r="26" spans="1:15" x14ac:dyDescent="0.25">
      <c r="A26" s="17" t="s">
        <v>102</v>
      </c>
      <c r="B26" t="s">
        <v>85</v>
      </c>
      <c r="C26" s="18">
        <v>0</v>
      </c>
      <c r="D26" s="18">
        <v>0</v>
      </c>
      <c r="E26" s="18">
        <v>87753.9</v>
      </c>
      <c r="F26" s="18">
        <v>263054.83999999997</v>
      </c>
      <c r="G26" s="18">
        <v>3776684.95</v>
      </c>
      <c r="H26" s="18">
        <v>350808.74</v>
      </c>
      <c r="I26" s="18">
        <v>4127493.6900000004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</row>
    <row r="27" spans="1:15" x14ac:dyDescent="0.25">
      <c r="A27" s="17" t="s">
        <v>217</v>
      </c>
      <c r="B27" t="s">
        <v>200</v>
      </c>
      <c r="C27" s="18">
        <v>7024776.1300000018</v>
      </c>
      <c r="D27" s="18">
        <v>2579956.6500000004</v>
      </c>
      <c r="E27" s="18">
        <v>1337072.3599999999</v>
      </c>
      <c r="F27" s="18">
        <v>11653794.619999999</v>
      </c>
      <c r="G27" s="18">
        <v>54201811.299999982</v>
      </c>
      <c r="H27" s="18">
        <v>22595599.759999998</v>
      </c>
      <c r="I27" s="18">
        <v>76797411.059999973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</row>
    <row r="28" spans="1:15" x14ac:dyDescent="0.25">
      <c r="A28" s="17" t="s">
        <v>103</v>
      </c>
      <c r="B28" t="s">
        <v>85</v>
      </c>
      <c r="C28" s="18">
        <v>0</v>
      </c>
      <c r="D28" s="18">
        <v>80000</v>
      </c>
      <c r="E28" s="18">
        <v>0</v>
      </c>
      <c r="F28" s="18">
        <v>0</v>
      </c>
      <c r="G28" s="18">
        <v>0</v>
      </c>
      <c r="H28" s="18">
        <v>80000</v>
      </c>
      <c r="I28" s="18">
        <v>80000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</row>
    <row r="29" spans="1:15" x14ac:dyDescent="0.25">
      <c r="A29" s="17" t="s">
        <v>218</v>
      </c>
      <c r="B29" t="s">
        <v>200</v>
      </c>
      <c r="C29" s="18">
        <v>79257.659999999989</v>
      </c>
      <c r="D29" s="18">
        <v>420356.43</v>
      </c>
      <c r="E29" s="18">
        <v>59107.96</v>
      </c>
      <c r="F29" s="18">
        <v>99631.659999999974</v>
      </c>
      <c r="G29" s="18">
        <v>15828263.740000002</v>
      </c>
      <c r="H29" s="18">
        <v>658353.71</v>
      </c>
      <c r="I29" s="18">
        <v>16486617.450000003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</row>
    <row r="30" spans="1:15" x14ac:dyDescent="0.25">
      <c r="A30" s="17" t="s">
        <v>219</v>
      </c>
      <c r="B30" t="s">
        <v>200</v>
      </c>
      <c r="C30" s="18">
        <v>354858.98</v>
      </c>
      <c r="D30" s="18">
        <v>159330.22</v>
      </c>
      <c r="E30" s="18">
        <v>84101.99</v>
      </c>
      <c r="F30" s="18">
        <v>272262.54000000004</v>
      </c>
      <c r="G30" s="18">
        <v>4208672.3400000008</v>
      </c>
      <c r="H30" s="18">
        <v>870553.73</v>
      </c>
      <c r="I30" s="18">
        <v>5079226.07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</row>
    <row r="31" spans="1:15" x14ac:dyDescent="0.25">
      <c r="A31" s="17" t="s">
        <v>220</v>
      </c>
      <c r="B31" t="s">
        <v>200</v>
      </c>
      <c r="C31" s="18">
        <v>17089.580000000002</v>
      </c>
      <c r="D31" s="18">
        <v>33015.919999999998</v>
      </c>
      <c r="E31" s="18">
        <v>195926.93</v>
      </c>
      <c r="F31" s="18">
        <v>155681.51999999999</v>
      </c>
      <c r="G31" s="18">
        <v>519052.44999999995</v>
      </c>
      <c r="H31" s="18">
        <v>401713.94999999995</v>
      </c>
      <c r="I31" s="18">
        <v>920766.39999999991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</row>
    <row r="32" spans="1:15" x14ac:dyDescent="0.25">
      <c r="A32" s="17" t="s">
        <v>221</v>
      </c>
      <c r="B32" t="s">
        <v>200</v>
      </c>
      <c r="C32" s="18">
        <v>38516256.130000003</v>
      </c>
      <c r="D32" s="18">
        <v>15436447.009999994</v>
      </c>
      <c r="E32" s="18">
        <v>7836585.6499999985</v>
      </c>
      <c r="F32" s="18">
        <v>36868523.529999994</v>
      </c>
      <c r="G32" s="18">
        <v>964143905.72999918</v>
      </c>
      <c r="H32" s="18">
        <v>98657812.319999993</v>
      </c>
      <c r="I32" s="18">
        <v>1062801718.0499992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</row>
    <row r="33" spans="1:15" x14ac:dyDescent="0.25">
      <c r="A33" s="17" t="s">
        <v>107</v>
      </c>
      <c r="B33" t="s">
        <v>85</v>
      </c>
      <c r="C33" s="18">
        <v>892316.50999999989</v>
      </c>
      <c r="D33" s="18">
        <v>9819790.8599999994</v>
      </c>
      <c r="E33" s="18">
        <v>1065488.69</v>
      </c>
      <c r="F33" s="18">
        <v>7539165.4300000034</v>
      </c>
      <c r="G33" s="18">
        <v>17393800.809999987</v>
      </c>
      <c r="H33" s="18">
        <v>19316761.490000002</v>
      </c>
      <c r="I33" s="18">
        <v>36710562.29999999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</row>
    <row r="34" spans="1:15" x14ac:dyDescent="0.25">
      <c r="A34" s="17" t="s">
        <v>222</v>
      </c>
      <c r="B34" t="s">
        <v>200</v>
      </c>
      <c r="C34" s="18">
        <v>44474945.639999971</v>
      </c>
      <c r="D34" s="18">
        <v>21519934.739999998</v>
      </c>
      <c r="E34" s="18">
        <v>3034088.32</v>
      </c>
      <c r="F34" s="18">
        <v>30194943.929999989</v>
      </c>
      <c r="G34" s="18">
        <v>362605174.94999993</v>
      </c>
      <c r="H34" s="18">
        <v>99223912.629999951</v>
      </c>
      <c r="I34" s="18">
        <v>461829087.57999986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</row>
    <row r="35" spans="1:15" x14ac:dyDescent="0.25">
      <c r="A35" s="17" t="s">
        <v>108</v>
      </c>
      <c r="B35" t="s">
        <v>85</v>
      </c>
      <c r="C35" s="18">
        <v>1253014.8299999998</v>
      </c>
      <c r="D35" s="18">
        <v>6028438.2800000012</v>
      </c>
      <c r="E35" s="18">
        <v>6234467.5499999989</v>
      </c>
      <c r="F35" s="18">
        <v>9581736.3999999966</v>
      </c>
      <c r="G35" s="18">
        <v>17324518.779999997</v>
      </c>
      <c r="H35" s="18">
        <v>23097657.059999995</v>
      </c>
      <c r="I35" s="18">
        <v>40422175.839999989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</row>
    <row r="36" spans="1:15" x14ac:dyDescent="0.25">
      <c r="A36" s="17" t="s">
        <v>223</v>
      </c>
      <c r="B36" t="s">
        <v>200</v>
      </c>
      <c r="C36" s="18">
        <v>9635247.0700000022</v>
      </c>
      <c r="D36" s="18">
        <v>3275762.21</v>
      </c>
      <c r="E36" s="18">
        <v>1513287.7499999998</v>
      </c>
      <c r="F36" s="18">
        <v>9895249.1900000013</v>
      </c>
      <c r="G36" s="18">
        <v>708619177.54999697</v>
      </c>
      <c r="H36" s="18">
        <v>24319546.220000003</v>
      </c>
      <c r="I36" s="18">
        <v>732938723.769997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</row>
    <row r="37" spans="1:15" x14ac:dyDescent="0.25">
      <c r="A37" s="17" t="s">
        <v>109</v>
      </c>
      <c r="B37" t="s">
        <v>85</v>
      </c>
      <c r="C37" s="18">
        <v>1065272.9300000002</v>
      </c>
      <c r="D37" s="18">
        <v>885237.94999999984</v>
      </c>
      <c r="E37" s="18">
        <v>557699.85999999987</v>
      </c>
      <c r="F37" s="18">
        <v>1037577.3899999999</v>
      </c>
      <c r="G37" s="18">
        <v>17991003</v>
      </c>
      <c r="H37" s="18">
        <v>3545788.13</v>
      </c>
      <c r="I37" s="18">
        <v>21536791.129999999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</row>
    <row r="38" spans="1:15" x14ac:dyDescent="0.25">
      <c r="A38" s="17" t="s">
        <v>224</v>
      </c>
      <c r="B38" t="s">
        <v>200</v>
      </c>
      <c r="C38" s="18">
        <v>966557.60000000009</v>
      </c>
      <c r="D38" s="18">
        <v>109434.65</v>
      </c>
      <c r="E38" s="18">
        <v>497646.39999999997</v>
      </c>
      <c r="F38" s="18">
        <v>1464351.59</v>
      </c>
      <c r="G38" s="18">
        <v>23840123.759999909</v>
      </c>
      <c r="H38" s="18">
        <v>3037990.24</v>
      </c>
      <c r="I38" s="18">
        <v>26878113.999999911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</row>
    <row r="39" spans="1:15" x14ac:dyDescent="0.25">
      <c r="A39" s="17" t="s">
        <v>225</v>
      </c>
      <c r="B39" t="s">
        <v>200</v>
      </c>
      <c r="C39" s="18">
        <v>24419614.249999993</v>
      </c>
      <c r="D39" s="18">
        <v>2661267.9099999997</v>
      </c>
      <c r="E39" s="18">
        <v>1514430.62</v>
      </c>
      <c r="F39" s="18">
        <v>9555922.0499999989</v>
      </c>
      <c r="G39" s="18">
        <v>183003796.33999994</v>
      </c>
      <c r="H39" s="18">
        <v>38151234.829999991</v>
      </c>
      <c r="I39" s="18">
        <v>221155031.16999993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</row>
    <row r="40" spans="1:15" x14ac:dyDescent="0.25">
      <c r="A40" s="17" t="s">
        <v>111</v>
      </c>
      <c r="B40" t="s">
        <v>85</v>
      </c>
      <c r="C40" s="18">
        <v>638035.91</v>
      </c>
      <c r="D40" s="18">
        <v>261447.61000000002</v>
      </c>
      <c r="E40" s="18">
        <v>883163.17999999993</v>
      </c>
      <c r="F40" s="18">
        <v>2912801.5900000008</v>
      </c>
      <c r="G40" s="18">
        <v>3889445.2099999981</v>
      </c>
      <c r="H40" s="18">
        <v>4695448.290000001</v>
      </c>
      <c r="I40" s="18">
        <v>8584893.5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</row>
    <row r="41" spans="1:15" x14ac:dyDescent="0.25">
      <c r="A41" s="17" t="s">
        <v>226</v>
      </c>
      <c r="B41" t="s">
        <v>200</v>
      </c>
      <c r="C41" s="18">
        <v>11259096.58</v>
      </c>
      <c r="D41" s="18">
        <v>941287.29999999993</v>
      </c>
      <c r="E41" s="18">
        <v>267585.7</v>
      </c>
      <c r="F41" s="18">
        <v>1876236.5</v>
      </c>
      <c r="G41" s="18">
        <v>454575245.46000427</v>
      </c>
      <c r="H41" s="18">
        <v>14344206.08</v>
      </c>
      <c r="I41" s="18">
        <v>468919451.54000425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</row>
    <row r="42" spans="1:15" x14ac:dyDescent="0.25">
      <c r="A42" s="17" t="s">
        <v>112</v>
      </c>
      <c r="B42" t="s">
        <v>85</v>
      </c>
      <c r="C42" s="18">
        <v>186316</v>
      </c>
      <c r="D42" s="18">
        <v>0</v>
      </c>
      <c r="E42" s="18">
        <v>0</v>
      </c>
      <c r="F42" s="18">
        <v>0</v>
      </c>
      <c r="G42" s="18">
        <v>164160.23000000001</v>
      </c>
      <c r="H42" s="18">
        <v>186316</v>
      </c>
      <c r="I42" s="18">
        <v>350476.23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</row>
    <row r="43" spans="1:15" x14ac:dyDescent="0.25">
      <c r="A43" s="17" t="s">
        <v>227</v>
      </c>
      <c r="B43" t="s">
        <v>200</v>
      </c>
      <c r="C43" s="18">
        <v>17375313</v>
      </c>
      <c r="D43" s="18">
        <v>536960.02999999991</v>
      </c>
      <c r="E43" s="18">
        <v>1580537.8200000012</v>
      </c>
      <c r="F43" s="18">
        <v>4594849.43</v>
      </c>
      <c r="G43" s="18">
        <v>141820348.80999994</v>
      </c>
      <c r="H43" s="18">
        <v>24087660.280000001</v>
      </c>
      <c r="I43" s="18">
        <v>165908009.08999994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</row>
    <row r="44" spans="1:15" x14ac:dyDescent="0.25">
      <c r="A44" s="17" t="s">
        <v>113</v>
      </c>
      <c r="B44" t="s">
        <v>85</v>
      </c>
      <c r="C44" s="18">
        <v>0</v>
      </c>
      <c r="D44" s="18">
        <v>0</v>
      </c>
      <c r="E44" s="18">
        <v>0</v>
      </c>
      <c r="F44" s="18">
        <v>0</v>
      </c>
      <c r="G44" s="18">
        <v>1980</v>
      </c>
      <c r="H44" s="18">
        <v>0</v>
      </c>
      <c r="I44" s="18">
        <v>1980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</row>
    <row r="45" spans="1:15" x14ac:dyDescent="0.25">
      <c r="A45" s="17" t="s">
        <v>228</v>
      </c>
      <c r="B45" t="s">
        <v>200</v>
      </c>
      <c r="C45" s="18">
        <v>686753.94</v>
      </c>
      <c r="D45" s="18">
        <v>30016.05</v>
      </c>
      <c r="E45" s="18">
        <v>290326.39</v>
      </c>
      <c r="F45" s="18">
        <v>2219740.2699999996</v>
      </c>
      <c r="G45" s="18">
        <v>46148222.299999997</v>
      </c>
      <c r="H45" s="18">
        <v>3226836.6499999994</v>
      </c>
      <c r="I45" s="18">
        <v>49375058.949999996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</row>
    <row r="46" spans="1:15" x14ac:dyDescent="0.25">
      <c r="A46" s="17" t="s">
        <v>229</v>
      </c>
      <c r="B46" t="s">
        <v>200</v>
      </c>
      <c r="C46" s="18">
        <v>9785.32</v>
      </c>
      <c r="D46" s="18">
        <v>24118.89</v>
      </c>
      <c r="E46" s="18">
        <v>5460.98</v>
      </c>
      <c r="F46" s="18">
        <v>47404.06</v>
      </c>
      <c r="G46" s="18">
        <v>166202.56</v>
      </c>
      <c r="H46" s="18">
        <v>86769.25</v>
      </c>
      <c r="I46" s="18">
        <v>252971.81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</row>
    <row r="47" spans="1:15" x14ac:dyDescent="0.25">
      <c r="A47" s="17" t="s">
        <v>230</v>
      </c>
      <c r="B47" t="s">
        <v>200</v>
      </c>
      <c r="C47" s="18">
        <v>2576159.7999999998</v>
      </c>
      <c r="D47" s="18">
        <v>309197.12</v>
      </c>
      <c r="E47" s="18">
        <v>261518.9</v>
      </c>
      <c r="F47" s="18">
        <v>1645240.79</v>
      </c>
      <c r="G47" s="18">
        <v>60418970.739999987</v>
      </c>
      <c r="H47" s="18">
        <v>4792116.6099999994</v>
      </c>
      <c r="I47" s="18">
        <v>65211087.349999987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</row>
    <row r="48" spans="1:15" x14ac:dyDescent="0.25">
      <c r="A48" s="17" t="s">
        <v>116</v>
      </c>
      <c r="B48" t="s">
        <v>85</v>
      </c>
      <c r="C48" s="18">
        <v>0</v>
      </c>
      <c r="D48" s="18">
        <v>0</v>
      </c>
      <c r="E48" s="18">
        <v>0</v>
      </c>
      <c r="F48" s="18">
        <v>0</v>
      </c>
      <c r="G48" s="18">
        <v>84032.199999999983</v>
      </c>
      <c r="H48" s="18">
        <v>0</v>
      </c>
      <c r="I48" s="18">
        <v>84032.199999999983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</row>
    <row r="49" spans="1:16" x14ac:dyDescent="0.25">
      <c r="A49" s="17" t="s">
        <v>231</v>
      </c>
      <c r="B49" t="s">
        <v>200</v>
      </c>
      <c r="C49" s="18">
        <v>33816748.970000014</v>
      </c>
      <c r="D49" s="18">
        <v>3297220.4499999997</v>
      </c>
      <c r="E49" s="18">
        <v>4629713.0599999996</v>
      </c>
      <c r="F49" s="18">
        <v>39562203.080000013</v>
      </c>
      <c r="G49" s="18">
        <v>312351201.66000038</v>
      </c>
      <c r="H49" s="18">
        <v>81305885.560000032</v>
      </c>
      <c r="I49" s="18">
        <v>393657087.22000039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</row>
    <row r="50" spans="1:16" x14ac:dyDescent="0.25">
      <c r="A50" s="17" t="s">
        <v>117</v>
      </c>
      <c r="B50" t="s">
        <v>85</v>
      </c>
      <c r="C50" s="18">
        <v>217080.04</v>
      </c>
      <c r="D50" s="18">
        <v>2434378.41</v>
      </c>
      <c r="E50" s="18">
        <v>862711.55999999994</v>
      </c>
      <c r="F50" s="18">
        <v>867598.75</v>
      </c>
      <c r="G50" s="18">
        <v>3752334.6299999994</v>
      </c>
      <c r="H50" s="18">
        <v>4381768.76</v>
      </c>
      <c r="I50" s="18">
        <v>8134103.3899999987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</row>
    <row r="51" spans="1:16" x14ac:dyDescent="0.25">
      <c r="A51" s="17" t="s">
        <v>232</v>
      </c>
      <c r="B51" t="s">
        <v>200</v>
      </c>
      <c r="C51" s="18">
        <v>176333.02000000002</v>
      </c>
      <c r="D51" s="18">
        <v>48353.960000000006</v>
      </c>
      <c r="E51" s="18">
        <v>167321.93</v>
      </c>
      <c r="F51" s="18">
        <v>133782.99</v>
      </c>
      <c r="G51" s="18">
        <v>4183243.6999999876</v>
      </c>
      <c r="H51" s="18">
        <v>525791.9</v>
      </c>
      <c r="I51" s="18">
        <v>4709035.5999999875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</row>
    <row r="52" spans="1:16" x14ac:dyDescent="0.25">
      <c r="A52" s="17" t="s">
        <v>233</v>
      </c>
      <c r="B52" t="s">
        <v>200</v>
      </c>
      <c r="C52" s="18">
        <v>1413973.21</v>
      </c>
      <c r="D52" s="18">
        <v>170190.87</v>
      </c>
      <c r="E52" s="18">
        <v>256011.25999999998</v>
      </c>
      <c r="F52" s="18">
        <v>1225543.5</v>
      </c>
      <c r="G52" s="18">
        <v>22673896.179999992</v>
      </c>
      <c r="H52" s="18">
        <v>3065718.84</v>
      </c>
      <c r="I52" s="18">
        <v>25739615.019999992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</row>
    <row r="53" spans="1:16" x14ac:dyDescent="0.25">
      <c r="A53" s="17" t="s">
        <v>120</v>
      </c>
      <c r="B53" t="s">
        <v>85</v>
      </c>
      <c r="C53" s="18">
        <v>116576.48</v>
      </c>
      <c r="D53" s="18">
        <v>0</v>
      </c>
      <c r="E53" s="18">
        <v>0</v>
      </c>
      <c r="F53" s="18">
        <v>61433.75</v>
      </c>
      <c r="G53" s="18">
        <v>0</v>
      </c>
      <c r="H53" s="18">
        <v>178010.22999999998</v>
      </c>
      <c r="I53" s="18">
        <v>178010.22999999998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</row>
    <row r="54" spans="1:16" x14ac:dyDescent="0.25">
      <c r="A54" s="17" t="s">
        <v>234</v>
      </c>
      <c r="B54" t="s">
        <v>200</v>
      </c>
      <c r="C54" s="18">
        <v>74919718.700000003</v>
      </c>
      <c r="D54" s="18">
        <v>3864560.87</v>
      </c>
      <c r="E54" s="18">
        <v>791483.24</v>
      </c>
      <c r="F54" s="18">
        <v>15780505.51</v>
      </c>
      <c r="G54" s="18">
        <v>139185648.85000002</v>
      </c>
      <c r="H54" s="18">
        <v>95356268.320000008</v>
      </c>
      <c r="I54" s="18">
        <v>234541917.17000002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</row>
    <row r="55" spans="1:16" x14ac:dyDescent="0.25">
      <c r="A55" s="17" t="s">
        <v>121</v>
      </c>
      <c r="B55" t="s">
        <v>85</v>
      </c>
      <c r="C55" s="18">
        <v>0</v>
      </c>
      <c r="D55" s="18">
        <v>0</v>
      </c>
      <c r="E55" s="18">
        <v>0</v>
      </c>
      <c r="F55" s="18">
        <v>794007.82000000007</v>
      </c>
      <c r="G55" s="18">
        <v>3887812.5</v>
      </c>
      <c r="H55" s="18">
        <v>794007.82000000007</v>
      </c>
      <c r="I55" s="18">
        <v>4681820.32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</row>
    <row r="56" spans="1:16" x14ac:dyDescent="0.25">
      <c r="A56" s="17" t="s">
        <v>235</v>
      </c>
      <c r="B56" t="s">
        <v>200</v>
      </c>
      <c r="C56" s="18">
        <v>1870167.7999999998</v>
      </c>
      <c r="D56" s="18">
        <v>337974.45999999996</v>
      </c>
      <c r="E56" s="18">
        <v>763724.09999999986</v>
      </c>
      <c r="F56" s="18">
        <v>1778442.82</v>
      </c>
      <c r="G56" s="18">
        <v>78609943.140000001</v>
      </c>
      <c r="H56" s="18">
        <v>4750309.18</v>
      </c>
      <c r="I56" s="18">
        <v>83360252.319999993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</row>
    <row r="57" spans="1:16" x14ac:dyDescent="0.25">
      <c r="A57" s="17" t="s">
        <v>236</v>
      </c>
      <c r="B57" t="s">
        <v>200</v>
      </c>
      <c r="C57" s="18">
        <v>379125.69000000006</v>
      </c>
      <c r="D57" s="18">
        <v>190138.38</v>
      </c>
      <c r="E57" s="18">
        <v>33639.870000000003</v>
      </c>
      <c r="F57" s="18">
        <v>7146316.1299999999</v>
      </c>
      <c r="G57" s="18">
        <v>32364931.38000001</v>
      </c>
      <c r="H57" s="18">
        <v>7749220.0700000003</v>
      </c>
      <c r="I57" s="18">
        <v>40114151.45000001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</row>
    <row r="58" spans="1:16" x14ac:dyDescent="0.25">
      <c r="A58" s="17" t="s">
        <v>309</v>
      </c>
      <c r="B58" t="s">
        <v>311</v>
      </c>
      <c r="C58" s="18">
        <v>1393288.7400000002</v>
      </c>
      <c r="D58" s="18">
        <v>1182371.05</v>
      </c>
      <c r="E58" s="18">
        <v>1308521.5</v>
      </c>
      <c r="F58" s="18">
        <v>2854533.7699999996</v>
      </c>
      <c r="G58" s="18">
        <v>6547006.7300000023</v>
      </c>
      <c r="H58" s="18">
        <v>6738715.0599999996</v>
      </c>
      <c r="I58" s="18">
        <v>13285721.790000003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</row>
    <row r="59" spans="1:16" x14ac:dyDescent="0.25">
      <c r="A59" s="17" t="s">
        <v>314</v>
      </c>
      <c r="B59" t="s">
        <v>200</v>
      </c>
      <c r="C59" s="18">
        <v>366091487.13999999</v>
      </c>
      <c r="D59" s="18">
        <v>126603003.28999998</v>
      </c>
      <c r="E59" s="18">
        <v>44063763.359999992</v>
      </c>
      <c r="F59" s="18">
        <v>261205372.84</v>
      </c>
      <c r="G59" s="18">
        <v>6067576798.0200024</v>
      </c>
      <c r="H59" s="18">
        <v>797963626.63000011</v>
      </c>
      <c r="I59" s="18">
        <v>6865540424.6500015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</row>
    <row r="60" spans="1:16" x14ac:dyDescent="0.25">
      <c r="A60" s="17" t="s">
        <v>317</v>
      </c>
      <c r="B60" t="s">
        <v>85</v>
      </c>
      <c r="C60" s="18">
        <v>35039278.410000019</v>
      </c>
      <c r="D60" s="18">
        <v>48225706.239999995</v>
      </c>
      <c r="E60" s="18">
        <v>22648315.119999994</v>
      </c>
      <c r="F60" s="18">
        <v>83712918.669999987</v>
      </c>
      <c r="G60" s="18">
        <v>191494781.29000008</v>
      </c>
      <c r="H60" s="18">
        <v>189626218.43999997</v>
      </c>
      <c r="I60" s="18">
        <v>381120999.73000008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</row>
    <row r="61" spans="1:16" x14ac:dyDescent="0.25">
      <c r="A61" s="17" t="s">
        <v>319</v>
      </c>
      <c r="B61" t="s">
        <v>311</v>
      </c>
      <c r="C61" s="18">
        <v>401130765.55000001</v>
      </c>
      <c r="D61" s="18">
        <v>174828709.52999997</v>
      </c>
      <c r="E61" s="18">
        <v>66712078.479999989</v>
      </c>
      <c r="F61" s="18">
        <v>344918291.50999999</v>
      </c>
      <c r="G61" s="18">
        <v>6259071579.3100023</v>
      </c>
      <c r="H61" s="18">
        <v>987589845.07000005</v>
      </c>
      <c r="I61" s="18">
        <v>7246661424.380002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/>
    </row>
    <row r="62" spans="1:16" x14ac:dyDescent="0.25">
      <c r="A62" s="17" t="s">
        <v>237</v>
      </c>
      <c r="B62" t="s">
        <v>200</v>
      </c>
      <c r="C62" s="18">
        <v>5356241.63</v>
      </c>
      <c r="D62" s="18">
        <v>4711686</v>
      </c>
      <c r="E62" s="18">
        <v>2188311.7799999998</v>
      </c>
      <c r="F62" s="18">
        <v>5423074.6699999999</v>
      </c>
      <c r="G62" s="18">
        <v>36146525.989999995</v>
      </c>
      <c r="H62" s="18">
        <v>17679314.079999998</v>
      </c>
      <c r="I62" s="18">
        <v>53825840.069999993</v>
      </c>
      <c r="J62" s="18">
        <v>3769480.1399999997</v>
      </c>
      <c r="K62" s="18">
        <v>3722158.81</v>
      </c>
      <c r="L62" s="18">
        <v>1280961.8700000001</v>
      </c>
      <c r="M62" s="18">
        <v>1586761.49</v>
      </c>
      <c r="N62" s="18">
        <v>989527.19000000006</v>
      </c>
      <c r="O62" s="18">
        <v>907349.91</v>
      </c>
    </row>
    <row r="63" spans="1:16" x14ac:dyDescent="0.25">
      <c r="A63" s="17" t="s">
        <v>238</v>
      </c>
      <c r="B63" t="s">
        <v>200</v>
      </c>
      <c r="C63" s="18">
        <v>31092.2</v>
      </c>
      <c r="D63" s="18">
        <v>11234.24</v>
      </c>
      <c r="E63" s="18">
        <v>0</v>
      </c>
      <c r="F63" s="18">
        <v>30721.989999999998</v>
      </c>
      <c r="G63" s="18">
        <v>705835.19</v>
      </c>
      <c r="H63" s="18">
        <v>73048.429999999993</v>
      </c>
      <c r="I63" s="18">
        <v>778883.61999999988</v>
      </c>
      <c r="J63" s="18">
        <v>6851.14</v>
      </c>
      <c r="K63" s="18">
        <v>5360</v>
      </c>
      <c r="L63" s="18">
        <v>0</v>
      </c>
      <c r="M63" s="18">
        <v>24241.06</v>
      </c>
      <c r="N63" s="18">
        <v>5874.24</v>
      </c>
      <c r="O63" s="18">
        <v>0</v>
      </c>
    </row>
    <row r="64" spans="1:16" x14ac:dyDescent="0.25">
      <c r="A64" s="17" t="s">
        <v>239</v>
      </c>
      <c r="B64" t="s">
        <v>200</v>
      </c>
      <c r="C64" s="18">
        <v>110415.49</v>
      </c>
      <c r="D64" s="18">
        <v>33367.01</v>
      </c>
      <c r="E64" s="18">
        <v>133146.59</v>
      </c>
      <c r="F64" s="18">
        <v>203337.98</v>
      </c>
      <c r="G64" s="18">
        <v>376910.61</v>
      </c>
      <c r="H64" s="18">
        <v>480267.06999999995</v>
      </c>
      <c r="I64" s="18">
        <v>857177.67999999993</v>
      </c>
      <c r="J64" s="18">
        <v>62106.54</v>
      </c>
      <c r="K64" s="18">
        <v>7638.45</v>
      </c>
      <c r="L64" s="18">
        <v>45071.56</v>
      </c>
      <c r="M64" s="18">
        <v>48308.95</v>
      </c>
      <c r="N64" s="18">
        <v>25728.560000000001</v>
      </c>
      <c r="O64" s="18">
        <v>88075.03</v>
      </c>
    </row>
    <row r="65" spans="1:15" x14ac:dyDescent="0.25">
      <c r="A65" s="17" t="s">
        <v>240</v>
      </c>
      <c r="B65" t="s">
        <v>200</v>
      </c>
      <c r="C65" s="18">
        <v>31400.22</v>
      </c>
      <c r="D65" s="18">
        <v>110757</v>
      </c>
      <c r="E65" s="18">
        <v>0</v>
      </c>
      <c r="F65" s="18">
        <v>51181.95</v>
      </c>
      <c r="G65" s="18">
        <v>851281.44</v>
      </c>
      <c r="H65" s="18">
        <v>193339.16999999998</v>
      </c>
      <c r="I65" s="18">
        <v>1044620.6099999999</v>
      </c>
      <c r="J65" s="18">
        <v>6579.92</v>
      </c>
      <c r="K65" s="18">
        <v>15757</v>
      </c>
      <c r="L65" s="18">
        <v>0</v>
      </c>
      <c r="M65" s="18">
        <v>24820.3</v>
      </c>
      <c r="N65" s="18">
        <v>95000</v>
      </c>
      <c r="O65" s="18">
        <v>0</v>
      </c>
    </row>
    <row r="66" spans="1:15" x14ac:dyDescent="0.25">
      <c r="A66" s="17" t="s">
        <v>241</v>
      </c>
      <c r="B66" t="s">
        <v>200</v>
      </c>
      <c r="C66" s="18">
        <v>482511.28</v>
      </c>
      <c r="D66" s="18">
        <v>285801.11</v>
      </c>
      <c r="E66" s="18">
        <v>848330.4</v>
      </c>
      <c r="F66" s="18">
        <v>878470.07000000007</v>
      </c>
      <c r="G66" s="18">
        <v>7723648.4000000004</v>
      </c>
      <c r="H66" s="18">
        <v>2495112.8600000003</v>
      </c>
      <c r="I66" s="18">
        <v>10218761.260000002</v>
      </c>
      <c r="J66" s="18">
        <v>221560.65000000002</v>
      </c>
      <c r="K66" s="18">
        <v>0</v>
      </c>
      <c r="L66" s="18">
        <v>224110.33</v>
      </c>
      <c r="M66" s="18">
        <v>260950.63</v>
      </c>
      <c r="N66" s="18">
        <v>285801.11</v>
      </c>
      <c r="O66" s="18">
        <v>624220.06999999995</v>
      </c>
    </row>
    <row r="67" spans="1:15" x14ac:dyDescent="0.25">
      <c r="A67" s="17" t="s">
        <v>128</v>
      </c>
      <c r="B67" t="s">
        <v>85</v>
      </c>
      <c r="C67" s="18">
        <v>1373793.5</v>
      </c>
      <c r="D67" s="18">
        <v>0</v>
      </c>
      <c r="E67" s="18">
        <v>199392.5</v>
      </c>
      <c r="F67" s="18">
        <v>463997.75000000006</v>
      </c>
      <c r="G67" s="18">
        <v>21420</v>
      </c>
      <c r="H67" s="18">
        <v>2037183.75</v>
      </c>
      <c r="I67" s="18">
        <v>2058603.75</v>
      </c>
      <c r="J67" s="18">
        <v>1085013</v>
      </c>
      <c r="K67" s="18">
        <v>0</v>
      </c>
      <c r="L67" s="18">
        <v>0</v>
      </c>
      <c r="M67" s="18">
        <v>288780.5</v>
      </c>
      <c r="N67" s="18">
        <v>0</v>
      </c>
      <c r="O67" s="18">
        <v>199392.5</v>
      </c>
    </row>
    <row r="68" spans="1:15" x14ac:dyDescent="0.25">
      <c r="A68" s="17" t="s">
        <v>324</v>
      </c>
      <c r="B68" t="s">
        <v>200</v>
      </c>
      <c r="C68" s="18">
        <v>19653095.709999997</v>
      </c>
      <c r="D68" s="18">
        <v>1221998.3299999998</v>
      </c>
      <c r="E68" s="18">
        <v>2915309.2299999995</v>
      </c>
      <c r="F68" s="18">
        <v>27207476.899999999</v>
      </c>
      <c r="G68" s="18">
        <v>333036877</v>
      </c>
      <c r="H68" s="18">
        <v>50997880.169999994</v>
      </c>
      <c r="I68" s="18">
        <v>384034757.17000002</v>
      </c>
      <c r="J68" s="18">
        <v>5370209.870000001</v>
      </c>
      <c r="K68" s="18">
        <v>128252.43000000001</v>
      </c>
      <c r="L68" s="18">
        <v>689363.59</v>
      </c>
      <c r="M68" s="18">
        <v>14282885.84</v>
      </c>
      <c r="N68" s="18">
        <v>1093745.8999999999</v>
      </c>
      <c r="O68" s="18">
        <v>2225945.6399999997</v>
      </c>
    </row>
    <row r="69" spans="1:15" x14ac:dyDescent="0.25">
      <c r="A69" s="17" t="s">
        <v>129</v>
      </c>
      <c r="B69" t="s">
        <v>85</v>
      </c>
      <c r="C69" s="18">
        <v>14906314.949999997</v>
      </c>
      <c r="D69" s="18">
        <v>471134.22000000003</v>
      </c>
      <c r="E69" s="18">
        <v>21815</v>
      </c>
      <c r="F69" s="18">
        <v>1363109.1500000001</v>
      </c>
      <c r="G69" s="18">
        <v>17365619.730000004</v>
      </c>
      <c r="H69" s="18">
        <v>16762373.319999998</v>
      </c>
      <c r="I69" s="18">
        <v>34127993.050000004</v>
      </c>
      <c r="J69" s="18">
        <v>10444439.51</v>
      </c>
      <c r="K69" s="18">
        <v>212240.25</v>
      </c>
      <c r="L69" s="18">
        <v>0</v>
      </c>
      <c r="M69" s="18">
        <v>4461875.4399999995</v>
      </c>
      <c r="N69" s="18">
        <v>258893.96999999997</v>
      </c>
      <c r="O69" s="18">
        <v>21815</v>
      </c>
    </row>
    <row r="70" spans="1:15" x14ac:dyDescent="0.25">
      <c r="A70" s="17" t="s">
        <v>242</v>
      </c>
      <c r="B70" t="s">
        <v>200</v>
      </c>
      <c r="C70" s="18">
        <v>2152575.94</v>
      </c>
      <c r="D70" s="18">
        <v>17550.629999999997</v>
      </c>
      <c r="E70" s="18">
        <v>2714</v>
      </c>
      <c r="F70" s="18">
        <v>313602.24</v>
      </c>
      <c r="G70" s="18">
        <v>22821813.890000001</v>
      </c>
      <c r="H70" s="18">
        <v>2486442.8099999996</v>
      </c>
      <c r="I70" s="18">
        <v>25308256.699999999</v>
      </c>
      <c r="J70" s="18">
        <v>158470.79999999999</v>
      </c>
      <c r="K70" s="18">
        <v>1940</v>
      </c>
      <c r="L70" s="18">
        <v>0</v>
      </c>
      <c r="M70" s="18">
        <v>1994105.14</v>
      </c>
      <c r="N70" s="18">
        <v>15610.63</v>
      </c>
      <c r="O70" s="18">
        <v>2714</v>
      </c>
    </row>
    <row r="71" spans="1:15" x14ac:dyDescent="0.25">
      <c r="A71" s="17" t="s">
        <v>243</v>
      </c>
      <c r="B71" t="s">
        <v>200</v>
      </c>
      <c r="C71" s="18">
        <v>132050.33000000002</v>
      </c>
      <c r="D71" s="18">
        <v>140338.46</v>
      </c>
      <c r="E71" s="18">
        <v>26019.3</v>
      </c>
      <c r="F71" s="18">
        <v>262781.2</v>
      </c>
      <c r="G71" s="18">
        <v>4127404.6399999997</v>
      </c>
      <c r="H71" s="18">
        <v>561189.29</v>
      </c>
      <c r="I71" s="18">
        <v>4688593.93</v>
      </c>
      <c r="J71" s="18">
        <v>50667.94</v>
      </c>
      <c r="K71" s="18">
        <v>0</v>
      </c>
      <c r="L71" s="18">
        <v>21826.799999999999</v>
      </c>
      <c r="M71" s="18">
        <v>81382.39</v>
      </c>
      <c r="N71" s="18">
        <v>140338.46</v>
      </c>
      <c r="O71" s="18">
        <v>4192.5</v>
      </c>
    </row>
    <row r="72" spans="1:15" x14ac:dyDescent="0.25">
      <c r="A72" s="17" t="s">
        <v>131</v>
      </c>
      <c r="B72" t="s">
        <v>85</v>
      </c>
      <c r="C72" s="18">
        <v>0</v>
      </c>
      <c r="D72" s="18">
        <v>0</v>
      </c>
      <c r="E72" s="18">
        <v>0</v>
      </c>
      <c r="F72" s="18">
        <v>63282.12</v>
      </c>
      <c r="G72" s="18">
        <v>0</v>
      </c>
      <c r="H72" s="18">
        <v>63282.12</v>
      </c>
      <c r="I72" s="18">
        <v>63282.12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</row>
    <row r="73" spans="1:15" x14ac:dyDescent="0.25">
      <c r="A73" s="17" t="s">
        <v>244</v>
      </c>
      <c r="B73" t="s">
        <v>200</v>
      </c>
      <c r="C73" s="18">
        <v>778737.10999999987</v>
      </c>
      <c r="D73" s="18">
        <v>51431.040000000001</v>
      </c>
      <c r="E73" s="18">
        <v>474328.1</v>
      </c>
      <c r="F73" s="18">
        <v>394615.76</v>
      </c>
      <c r="G73" s="18">
        <v>1490372.96</v>
      </c>
      <c r="H73" s="18">
        <v>1699112.01</v>
      </c>
      <c r="I73" s="18">
        <v>3189484.9699999997</v>
      </c>
      <c r="J73" s="18">
        <v>17490.39</v>
      </c>
      <c r="K73" s="18">
        <v>8685</v>
      </c>
      <c r="L73" s="18">
        <v>282800.17</v>
      </c>
      <c r="M73" s="18">
        <v>761246.71999999997</v>
      </c>
      <c r="N73" s="18">
        <v>42746.04</v>
      </c>
      <c r="O73" s="18">
        <v>191527.93</v>
      </c>
    </row>
    <row r="74" spans="1:15" x14ac:dyDescent="0.25">
      <c r="A74" s="17" t="s">
        <v>245</v>
      </c>
      <c r="B74" t="s">
        <v>200</v>
      </c>
      <c r="C74" s="18">
        <v>3344460.34</v>
      </c>
      <c r="D74" s="18">
        <v>391920.01999999996</v>
      </c>
      <c r="E74" s="18">
        <v>607334.18999999994</v>
      </c>
      <c r="F74" s="18">
        <v>387406.93000000005</v>
      </c>
      <c r="G74" s="18">
        <v>110182530.87000002</v>
      </c>
      <c r="H74" s="18">
        <v>4731121.4799999995</v>
      </c>
      <c r="I74" s="18">
        <v>114913652.35000002</v>
      </c>
      <c r="J74" s="18">
        <v>1422827.99</v>
      </c>
      <c r="K74" s="18">
        <v>265212</v>
      </c>
      <c r="L74" s="18">
        <v>130772.72</v>
      </c>
      <c r="M74" s="18">
        <v>1921632.35</v>
      </c>
      <c r="N74" s="18">
        <v>126708.02000000002</v>
      </c>
      <c r="O74" s="18">
        <v>476561.47</v>
      </c>
    </row>
    <row r="75" spans="1:15" x14ac:dyDescent="0.25">
      <c r="A75" s="17" t="s">
        <v>133</v>
      </c>
      <c r="B75" t="s">
        <v>85</v>
      </c>
      <c r="C75" s="18">
        <v>13624463.629999995</v>
      </c>
      <c r="D75" s="18">
        <v>26236914.029999986</v>
      </c>
      <c r="E75" s="18">
        <v>15172082.810000001</v>
      </c>
      <c r="F75" s="18">
        <v>21177095.680000003</v>
      </c>
      <c r="G75" s="18">
        <v>56895042.120000005</v>
      </c>
      <c r="H75" s="18">
        <v>76210556.149999991</v>
      </c>
      <c r="I75" s="18">
        <v>133105598.27</v>
      </c>
      <c r="J75" s="18">
        <v>1622643.1399999994</v>
      </c>
      <c r="K75" s="18">
        <v>6993291.3499999987</v>
      </c>
      <c r="L75" s="18">
        <v>1051424.7700000003</v>
      </c>
      <c r="M75" s="18">
        <v>12001820.489999991</v>
      </c>
      <c r="N75" s="18">
        <v>19243622.679999996</v>
      </c>
      <c r="O75" s="18">
        <v>14120658.040000007</v>
      </c>
    </row>
    <row r="76" spans="1:15" x14ac:dyDescent="0.25">
      <c r="A76" s="17" t="s">
        <v>246</v>
      </c>
      <c r="B76" t="s">
        <v>200</v>
      </c>
      <c r="C76" s="18">
        <v>40977180.900000006</v>
      </c>
      <c r="D76" s="18">
        <v>80254433.189999998</v>
      </c>
      <c r="E76" s="18">
        <v>6084838.830000001</v>
      </c>
      <c r="F76" s="18">
        <v>50470505.029999994</v>
      </c>
      <c r="G76" s="18">
        <v>1389874645.23</v>
      </c>
      <c r="H76" s="18">
        <v>177786957.94999999</v>
      </c>
      <c r="I76" s="18">
        <v>1567661603.1800001</v>
      </c>
      <c r="J76" s="18">
        <v>3822729.5200000005</v>
      </c>
      <c r="K76" s="18">
        <v>356045.21</v>
      </c>
      <c r="L76" s="18">
        <v>1297030.1099999999</v>
      </c>
      <c r="M76" s="18">
        <v>37154451.380000003</v>
      </c>
      <c r="N76" s="18">
        <v>79898387.979999989</v>
      </c>
      <c r="O76" s="18">
        <v>4787808.7200000007</v>
      </c>
    </row>
    <row r="77" spans="1:15" x14ac:dyDescent="0.25">
      <c r="A77" s="17" t="s">
        <v>134</v>
      </c>
      <c r="B77" t="s">
        <v>85</v>
      </c>
      <c r="C77" s="18">
        <v>15909712.640000004</v>
      </c>
      <c r="D77" s="18">
        <v>6813620.589999998</v>
      </c>
      <c r="E77" s="18">
        <v>3764465.2300000028</v>
      </c>
      <c r="F77" s="18">
        <v>37310643.740000017</v>
      </c>
      <c r="G77" s="18">
        <v>75347223.100000083</v>
      </c>
      <c r="H77" s="18">
        <v>63798442.200000025</v>
      </c>
      <c r="I77" s="18">
        <v>139145665.3000001</v>
      </c>
      <c r="J77" s="18">
        <v>5173565.0000000009</v>
      </c>
      <c r="K77" s="18">
        <v>2469396.9800000014</v>
      </c>
      <c r="L77" s="18">
        <v>143665.29999999999</v>
      </c>
      <c r="M77" s="18">
        <v>10736147.639999995</v>
      </c>
      <c r="N77" s="18">
        <v>4344223.6099999994</v>
      </c>
      <c r="O77" s="18">
        <v>3620799.9300000006</v>
      </c>
    </row>
    <row r="78" spans="1:15" x14ac:dyDescent="0.25">
      <c r="A78" s="17" t="s">
        <v>247</v>
      </c>
      <c r="B78" t="s">
        <v>200</v>
      </c>
      <c r="C78" s="18">
        <v>86026</v>
      </c>
      <c r="D78" s="18">
        <v>137539.22999999998</v>
      </c>
      <c r="E78" s="18">
        <v>151263.4</v>
      </c>
      <c r="F78" s="18">
        <v>692541.73</v>
      </c>
      <c r="G78" s="18">
        <v>879014.83000000007</v>
      </c>
      <c r="H78" s="18">
        <v>1067370.3599999999</v>
      </c>
      <c r="I78" s="18">
        <v>1946385.19</v>
      </c>
      <c r="J78" s="18">
        <v>32289.4</v>
      </c>
      <c r="K78" s="18">
        <v>19796.5</v>
      </c>
      <c r="L78" s="18">
        <v>0</v>
      </c>
      <c r="M78" s="18">
        <v>53736.6</v>
      </c>
      <c r="N78" s="18">
        <v>117742.73</v>
      </c>
      <c r="O78" s="18">
        <v>151263.4</v>
      </c>
    </row>
    <row r="79" spans="1:15" x14ac:dyDescent="0.25">
      <c r="A79" s="17" t="s">
        <v>248</v>
      </c>
      <c r="B79" t="s">
        <v>200</v>
      </c>
      <c r="C79" s="18">
        <v>10359045.85</v>
      </c>
      <c r="D79" s="18">
        <v>454213.82</v>
      </c>
      <c r="E79" s="18">
        <v>340957.7</v>
      </c>
      <c r="F79" s="18">
        <v>1536217.3000000003</v>
      </c>
      <c r="G79" s="18">
        <v>80599363.890000001</v>
      </c>
      <c r="H79" s="18">
        <v>12690434.67</v>
      </c>
      <c r="I79" s="18">
        <v>93289798.560000002</v>
      </c>
      <c r="J79" s="18">
        <v>381592.22</v>
      </c>
      <c r="K79" s="18">
        <v>211032.41999999998</v>
      </c>
      <c r="L79" s="18">
        <v>32247.55</v>
      </c>
      <c r="M79" s="18">
        <v>9977453.629999999</v>
      </c>
      <c r="N79" s="18">
        <v>243181.4</v>
      </c>
      <c r="O79" s="18">
        <v>308710.15000000002</v>
      </c>
    </row>
    <row r="80" spans="1:15" x14ac:dyDescent="0.25">
      <c r="A80" s="17" t="s">
        <v>249</v>
      </c>
      <c r="B80" t="s">
        <v>200</v>
      </c>
      <c r="C80" s="18">
        <v>2465690.8400000003</v>
      </c>
      <c r="D80" s="18">
        <v>1288026.53</v>
      </c>
      <c r="E80" s="18">
        <v>258682.1</v>
      </c>
      <c r="F80" s="18">
        <v>1316480.6499999997</v>
      </c>
      <c r="G80" s="18">
        <v>12369027.539999999</v>
      </c>
      <c r="H80" s="18">
        <v>5328880.12</v>
      </c>
      <c r="I80" s="18">
        <v>17697907.66</v>
      </c>
      <c r="J80" s="18">
        <v>309384.97000000003</v>
      </c>
      <c r="K80" s="18">
        <v>8154</v>
      </c>
      <c r="L80" s="18">
        <v>157730</v>
      </c>
      <c r="M80" s="18">
        <v>2156305.87</v>
      </c>
      <c r="N80" s="18">
        <v>1279872.53</v>
      </c>
      <c r="O80" s="18">
        <v>100952.1</v>
      </c>
    </row>
    <row r="81" spans="1:15" x14ac:dyDescent="0.25">
      <c r="A81" s="17" t="s">
        <v>137</v>
      </c>
      <c r="B81" t="s">
        <v>85</v>
      </c>
      <c r="C81" s="18">
        <v>0</v>
      </c>
      <c r="D81" s="18">
        <v>83886</v>
      </c>
      <c r="E81" s="18">
        <v>0</v>
      </c>
      <c r="F81" s="18">
        <v>0</v>
      </c>
      <c r="G81" s="18">
        <v>18765</v>
      </c>
      <c r="H81" s="18">
        <v>83886</v>
      </c>
      <c r="I81" s="18">
        <v>102651</v>
      </c>
      <c r="J81" s="18">
        <v>0</v>
      </c>
      <c r="K81" s="18">
        <v>0</v>
      </c>
      <c r="L81" s="18">
        <v>0</v>
      </c>
      <c r="M81" s="18">
        <v>0</v>
      </c>
      <c r="N81" s="18">
        <v>83886</v>
      </c>
      <c r="O81" s="18">
        <v>0</v>
      </c>
    </row>
    <row r="82" spans="1:15" x14ac:dyDescent="0.25">
      <c r="A82" s="17" t="s">
        <v>250</v>
      </c>
      <c r="B82" t="s">
        <v>200</v>
      </c>
      <c r="C82" s="18">
        <v>3406773.98</v>
      </c>
      <c r="D82" s="18">
        <v>1302828.8999999999</v>
      </c>
      <c r="E82" s="18">
        <v>574178.04</v>
      </c>
      <c r="F82" s="18">
        <v>4731685.75</v>
      </c>
      <c r="G82" s="18">
        <v>109684633.77999999</v>
      </c>
      <c r="H82" s="18">
        <v>10015466.67</v>
      </c>
      <c r="I82" s="18">
        <v>119700100.44999999</v>
      </c>
      <c r="J82" s="18">
        <v>2567811.41</v>
      </c>
      <c r="K82" s="18">
        <v>45937.919999999998</v>
      </c>
      <c r="L82" s="18">
        <v>177779.51</v>
      </c>
      <c r="M82" s="18">
        <v>838962.57</v>
      </c>
      <c r="N82" s="18">
        <v>1256890.98</v>
      </c>
      <c r="O82" s="18">
        <v>396398.53</v>
      </c>
    </row>
    <row r="83" spans="1:15" x14ac:dyDescent="0.25">
      <c r="A83" s="17" t="s">
        <v>138</v>
      </c>
      <c r="B83" t="s">
        <v>85</v>
      </c>
      <c r="C83" s="18">
        <v>220820</v>
      </c>
      <c r="D83" s="18">
        <v>65591.399999999994</v>
      </c>
      <c r="E83" s="18">
        <v>328551.18999999994</v>
      </c>
      <c r="F83" s="18">
        <v>130937.42</v>
      </c>
      <c r="G83" s="18">
        <v>66236.25</v>
      </c>
      <c r="H83" s="18">
        <v>745900.01</v>
      </c>
      <c r="I83" s="18">
        <v>812136.26</v>
      </c>
      <c r="J83" s="18">
        <v>0</v>
      </c>
      <c r="K83" s="18">
        <v>0</v>
      </c>
      <c r="L83" s="18">
        <v>0</v>
      </c>
      <c r="M83" s="18">
        <v>220820</v>
      </c>
      <c r="N83" s="18">
        <v>65591.399999999994</v>
      </c>
      <c r="O83" s="18">
        <v>328551.19</v>
      </c>
    </row>
    <row r="84" spans="1:15" x14ac:dyDescent="0.25">
      <c r="A84" s="17" t="s">
        <v>251</v>
      </c>
      <c r="B84" t="s">
        <v>200</v>
      </c>
      <c r="C84" s="18">
        <v>85197075.230000004</v>
      </c>
      <c r="D84" s="18">
        <v>10345629.750000002</v>
      </c>
      <c r="E84" s="18">
        <v>13508514.989999998</v>
      </c>
      <c r="F84" s="18">
        <v>78017091.420000002</v>
      </c>
      <c r="G84" s="18">
        <v>4726100144.5799999</v>
      </c>
      <c r="H84" s="18">
        <v>187068311.38999999</v>
      </c>
      <c r="I84" s="18">
        <v>4913168455.9700003</v>
      </c>
      <c r="J84" s="18">
        <v>7980920.120000001</v>
      </c>
      <c r="K84" s="18">
        <v>2900960.6900000004</v>
      </c>
      <c r="L84" s="18">
        <v>5033973.09</v>
      </c>
      <c r="M84" s="18">
        <v>77216155.109999985</v>
      </c>
      <c r="N84" s="18">
        <v>7444669.0599999996</v>
      </c>
      <c r="O84" s="18">
        <v>8474541.8999999985</v>
      </c>
    </row>
    <row r="85" spans="1:15" x14ac:dyDescent="0.25">
      <c r="A85" s="17" t="s">
        <v>252</v>
      </c>
      <c r="B85" t="s">
        <v>200</v>
      </c>
      <c r="C85" s="18">
        <v>3538610.4099999997</v>
      </c>
      <c r="D85" s="18">
        <v>549897.09000000008</v>
      </c>
      <c r="E85" s="18">
        <v>213749.89</v>
      </c>
      <c r="F85" s="18">
        <v>833431.28</v>
      </c>
      <c r="G85" s="18">
        <v>44738446.170000009</v>
      </c>
      <c r="H85" s="18">
        <v>5135688.67</v>
      </c>
      <c r="I85" s="18">
        <v>49874134.840000011</v>
      </c>
      <c r="J85" s="18">
        <v>1271683.18</v>
      </c>
      <c r="K85" s="18">
        <v>364450.07999999996</v>
      </c>
      <c r="L85" s="18">
        <v>52082.15</v>
      </c>
      <c r="M85" s="18">
        <v>2266927.23</v>
      </c>
      <c r="N85" s="18">
        <v>185447.01</v>
      </c>
      <c r="O85" s="18">
        <v>161667.74</v>
      </c>
    </row>
    <row r="86" spans="1:15" x14ac:dyDescent="0.25">
      <c r="A86" s="17" t="s">
        <v>140</v>
      </c>
      <c r="B86" t="s">
        <v>85</v>
      </c>
      <c r="C86" s="18">
        <v>0</v>
      </c>
      <c r="D86" s="18">
        <v>0</v>
      </c>
      <c r="E86" s="18">
        <v>0</v>
      </c>
      <c r="F86" s="18">
        <v>34691.68</v>
      </c>
      <c r="G86" s="18">
        <v>499926.86</v>
      </c>
      <c r="H86" s="18">
        <v>34691.68</v>
      </c>
      <c r="I86" s="18">
        <v>534618.54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18">
        <v>0</v>
      </c>
    </row>
    <row r="87" spans="1:15" x14ac:dyDescent="0.25">
      <c r="A87" s="17" t="s">
        <v>253</v>
      </c>
      <c r="B87" t="s">
        <v>200</v>
      </c>
      <c r="C87" s="18">
        <v>5773426.1000000006</v>
      </c>
      <c r="D87" s="18">
        <v>2377153.08</v>
      </c>
      <c r="E87" s="18">
        <v>1452880.23</v>
      </c>
      <c r="F87" s="18">
        <v>16686929.640000001</v>
      </c>
      <c r="G87" s="18">
        <v>73577417.579999998</v>
      </c>
      <c r="H87" s="18">
        <v>26290389.050000001</v>
      </c>
      <c r="I87" s="18">
        <v>99867806.629999995</v>
      </c>
      <c r="J87" s="18">
        <v>2963885.5200000005</v>
      </c>
      <c r="K87" s="18">
        <v>217354.38</v>
      </c>
      <c r="L87" s="18">
        <v>496738.53</v>
      </c>
      <c r="M87" s="18">
        <v>2809540.5799999996</v>
      </c>
      <c r="N87" s="18">
        <v>2159798.7000000002</v>
      </c>
      <c r="O87" s="18">
        <v>956141.7</v>
      </c>
    </row>
    <row r="88" spans="1:15" x14ac:dyDescent="0.25">
      <c r="A88" s="17" t="s">
        <v>141</v>
      </c>
      <c r="B88" t="s">
        <v>85</v>
      </c>
      <c r="C88" s="18">
        <v>800</v>
      </c>
      <c r="D88" s="18">
        <v>0</v>
      </c>
      <c r="E88" s="18">
        <v>63705</v>
      </c>
      <c r="F88" s="18">
        <v>28174.53</v>
      </c>
      <c r="G88" s="18">
        <v>76727.850000000006</v>
      </c>
      <c r="H88" s="18">
        <v>92679.53</v>
      </c>
      <c r="I88" s="18">
        <v>169407.38</v>
      </c>
      <c r="J88" s="18">
        <v>800</v>
      </c>
      <c r="K88" s="18">
        <v>0</v>
      </c>
      <c r="L88" s="18">
        <v>63705</v>
      </c>
      <c r="M88" s="18">
        <v>0</v>
      </c>
      <c r="N88" s="18">
        <v>0</v>
      </c>
      <c r="O88" s="18">
        <v>0</v>
      </c>
    </row>
    <row r="89" spans="1:15" x14ac:dyDescent="0.25">
      <c r="A89" s="17" t="s">
        <v>254</v>
      </c>
      <c r="B89" t="s">
        <v>200</v>
      </c>
      <c r="C89" s="18">
        <v>119538.36</v>
      </c>
      <c r="D89" s="18">
        <v>264151.64999999997</v>
      </c>
      <c r="E89" s="18">
        <v>75659.320000000007</v>
      </c>
      <c r="F89" s="18">
        <v>204014.77</v>
      </c>
      <c r="G89" s="18">
        <v>22603468.649999999</v>
      </c>
      <c r="H89" s="18">
        <v>663364.1</v>
      </c>
      <c r="I89" s="18">
        <v>23266832.75</v>
      </c>
      <c r="J89" s="18">
        <v>0</v>
      </c>
      <c r="K89" s="18">
        <v>0</v>
      </c>
      <c r="L89" s="18">
        <v>0</v>
      </c>
      <c r="M89" s="18">
        <v>119538.36</v>
      </c>
      <c r="N89" s="18">
        <v>264151.64999999997</v>
      </c>
      <c r="O89" s="18">
        <v>75659.320000000007</v>
      </c>
    </row>
    <row r="90" spans="1:15" x14ac:dyDescent="0.25">
      <c r="A90" s="17" t="s">
        <v>255</v>
      </c>
      <c r="B90" t="s">
        <v>200</v>
      </c>
      <c r="C90" s="18">
        <v>58419.280000000006</v>
      </c>
      <c r="D90" s="18">
        <v>284383.15000000002</v>
      </c>
      <c r="E90" s="18">
        <v>7700</v>
      </c>
      <c r="F90" s="18">
        <v>244839.56999999998</v>
      </c>
      <c r="G90" s="18">
        <v>2662543.08</v>
      </c>
      <c r="H90" s="18">
        <v>595342</v>
      </c>
      <c r="I90" s="18">
        <v>3257885.08</v>
      </c>
      <c r="J90" s="18">
        <v>17516.439999999999</v>
      </c>
      <c r="K90" s="18">
        <v>855.63</v>
      </c>
      <c r="L90" s="18">
        <v>6790</v>
      </c>
      <c r="M90" s="18">
        <v>40902.840000000004</v>
      </c>
      <c r="N90" s="18">
        <v>283527.52</v>
      </c>
      <c r="O90" s="18">
        <v>910</v>
      </c>
    </row>
    <row r="91" spans="1:15" x14ac:dyDescent="0.25">
      <c r="A91" s="17" t="s">
        <v>256</v>
      </c>
      <c r="B91" t="s">
        <v>200</v>
      </c>
      <c r="C91" s="18">
        <v>8057.52</v>
      </c>
      <c r="D91" s="18">
        <v>13596.68</v>
      </c>
      <c r="E91" s="18">
        <v>35099.96</v>
      </c>
      <c r="F91" s="18">
        <v>95021.26</v>
      </c>
      <c r="G91" s="18">
        <v>1202019.46</v>
      </c>
      <c r="H91" s="18">
        <v>151775.41999999998</v>
      </c>
      <c r="I91" s="18">
        <v>1353794.88</v>
      </c>
      <c r="J91" s="18">
        <v>8057.52</v>
      </c>
      <c r="K91" s="18">
        <v>9694.86</v>
      </c>
      <c r="L91" s="18">
        <v>33950</v>
      </c>
      <c r="M91" s="18">
        <v>0</v>
      </c>
      <c r="N91" s="18">
        <v>3901.82</v>
      </c>
      <c r="O91" s="18">
        <v>1149.96</v>
      </c>
    </row>
    <row r="92" spans="1:15" x14ac:dyDescent="0.25">
      <c r="A92" s="17" t="s">
        <v>144</v>
      </c>
      <c r="B92" t="s">
        <v>85</v>
      </c>
      <c r="C92" s="18">
        <v>0</v>
      </c>
      <c r="D92" s="18">
        <v>385610.1399999999</v>
      </c>
      <c r="E92" s="18">
        <v>0</v>
      </c>
      <c r="F92" s="18">
        <v>0</v>
      </c>
      <c r="G92" s="18">
        <v>0</v>
      </c>
      <c r="H92" s="18">
        <v>385610.1399999999</v>
      </c>
      <c r="I92" s="18">
        <v>385610.1399999999</v>
      </c>
      <c r="J92" s="18">
        <v>0</v>
      </c>
      <c r="K92" s="18">
        <v>0</v>
      </c>
      <c r="L92" s="18">
        <v>0</v>
      </c>
      <c r="M92" s="18">
        <v>0</v>
      </c>
      <c r="N92" s="18">
        <v>385610.14000000007</v>
      </c>
      <c r="O92" s="18">
        <v>0</v>
      </c>
    </row>
    <row r="93" spans="1:15" x14ac:dyDescent="0.25">
      <c r="A93" s="17" t="s">
        <v>257</v>
      </c>
      <c r="B93" t="s">
        <v>200</v>
      </c>
      <c r="C93" s="18">
        <v>24657131.990000002</v>
      </c>
      <c r="D93" s="18">
        <v>13111603.620000001</v>
      </c>
      <c r="E93" s="18">
        <v>5134800.1399999987</v>
      </c>
      <c r="F93" s="18">
        <v>37963749.490000002</v>
      </c>
      <c r="G93" s="18">
        <v>997220064.76999998</v>
      </c>
      <c r="H93" s="18">
        <v>80867285.24000001</v>
      </c>
      <c r="I93" s="18">
        <v>1078087350.01</v>
      </c>
      <c r="J93" s="18">
        <v>2646917.7399999998</v>
      </c>
      <c r="K93" s="18">
        <v>554363.30999999994</v>
      </c>
      <c r="L93" s="18">
        <v>124794.81</v>
      </c>
      <c r="M93" s="18">
        <v>22010214.25</v>
      </c>
      <c r="N93" s="18">
        <v>12557240.309999999</v>
      </c>
      <c r="O93" s="18">
        <v>5010005.33</v>
      </c>
    </row>
    <row r="94" spans="1:15" x14ac:dyDescent="0.25">
      <c r="A94" s="17" t="s">
        <v>145</v>
      </c>
      <c r="B94" t="s">
        <v>85</v>
      </c>
      <c r="C94" s="18">
        <v>3348386.82</v>
      </c>
      <c r="D94" s="18">
        <v>7148028.7399999993</v>
      </c>
      <c r="E94" s="18">
        <v>3748011.1300000004</v>
      </c>
      <c r="F94" s="18">
        <v>2498002.419999999</v>
      </c>
      <c r="G94" s="18">
        <v>10410786.279999997</v>
      </c>
      <c r="H94" s="18">
        <v>16742429.109999999</v>
      </c>
      <c r="I94" s="18">
        <v>27153215.389999997</v>
      </c>
      <c r="J94" s="18">
        <v>0</v>
      </c>
      <c r="K94" s="18">
        <v>157603.71</v>
      </c>
      <c r="L94" s="18">
        <v>5603.99</v>
      </c>
      <c r="M94" s="18">
        <v>3348386.82</v>
      </c>
      <c r="N94" s="18">
        <v>6990425.0300000003</v>
      </c>
      <c r="O94" s="18">
        <v>3742407.1400000006</v>
      </c>
    </row>
    <row r="95" spans="1:15" x14ac:dyDescent="0.25">
      <c r="A95" s="17" t="s">
        <v>258</v>
      </c>
      <c r="B95" t="s">
        <v>200</v>
      </c>
      <c r="C95" s="18">
        <v>39695543.570000008</v>
      </c>
      <c r="D95" s="18">
        <v>23630176.549999997</v>
      </c>
      <c r="E95" s="18">
        <v>325143.38999999996</v>
      </c>
      <c r="F95" s="18">
        <v>24274822.990000002</v>
      </c>
      <c r="G95" s="18">
        <v>333007387.61000001</v>
      </c>
      <c r="H95" s="18">
        <v>87925686.5</v>
      </c>
      <c r="I95" s="18">
        <v>420933074.11000001</v>
      </c>
      <c r="J95" s="18">
        <v>347155.22</v>
      </c>
      <c r="K95" s="18">
        <v>526142.59</v>
      </c>
      <c r="L95" s="18">
        <v>133858.31</v>
      </c>
      <c r="M95" s="18">
        <v>39348388.350000001</v>
      </c>
      <c r="N95" s="18">
        <v>23104033.960000001</v>
      </c>
      <c r="O95" s="18">
        <v>191285.08000000002</v>
      </c>
    </row>
    <row r="96" spans="1:15" x14ac:dyDescent="0.25">
      <c r="A96" s="17" t="s">
        <v>146</v>
      </c>
      <c r="B96" t="s">
        <v>85</v>
      </c>
      <c r="C96" s="18">
        <v>849472.4</v>
      </c>
      <c r="D96" s="18">
        <v>3580860.0100000016</v>
      </c>
      <c r="E96" s="18">
        <v>2376629.6999999993</v>
      </c>
      <c r="F96" s="18">
        <v>4587180.9699999988</v>
      </c>
      <c r="G96" s="18">
        <v>4189128.8299999996</v>
      </c>
      <c r="H96" s="18">
        <v>11394143.08</v>
      </c>
      <c r="I96" s="18">
        <v>15583271.91</v>
      </c>
      <c r="J96" s="18">
        <v>0</v>
      </c>
      <c r="K96" s="18">
        <v>802509.74000000011</v>
      </c>
      <c r="L96" s="18">
        <v>67394</v>
      </c>
      <c r="M96" s="18">
        <v>849472.39999999991</v>
      </c>
      <c r="N96" s="18">
        <v>2778350.2699999996</v>
      </c>
      <c r="O96" s="18">
        <v>2309235.6999999997</v>
      </c>
    </row>
    <row r="97" spans="1:15" x14ac:dyDescent="0.25">
      <c r="A97" s="17" t="s">
        <v>259</v>
      </c>
      <c r="B97" t="s">
        <v>200</v>
      </c>
      <c r="C97" s="18">
        <v>5202727.5999999996</v>
      </c>
      <c r="D97" s="18">
        <v>1930227.23</v>
      </c>
      <c r="E97" s="18">
        <v>1249846.7899999998</v>
      </c>
      <c r="F97" s="18">
        <v>7070044.2999999998</v>
      </c>
      <c r="G97" s="18">
        <v>756565368.88999999</v>
      </c>
      <c r="H97" s="18">
        <v>15452845.92</v>
      </c>
      <c r="I97" s="18">
        <v>772018214.80999994</v>
      </c>
      <c r="J97" s="18">
        <v>384983.36</v>
      </c>
      <c r="K97" s="18">
        <v>472052.55</v>
      </c>
      <c r="L97" s="18">
        <v>337219.80000000005</v>
      </c>
      <c r="M97" s="18">
        <v>4817744.24</v>
      </c>
      <c r="N97" s="18">
        <v>1458174.6800000002</v>
      </c>
      <c r="O97" s="18">
        <v>912626.99</v>
      </c>
    </row>
    <row r="98" spans="1:15" x14ac:dyDescent="0.25">
      <c r="A98" s="17" t="s">
        <v>147</v>
      </c>
      <c r="B98" t="s">
        <v>85</v>
      </c>
      <c r="C98" s="18">
        <v>3141780.1799999997</v>
      </c>
      <c r="D98" s="18">
        <v>625545.21999999986</v>
      </c>
      <c r="E98" s="18">
        <v>376850.40000000008</v>
      </c>
      <c r="F98" s="18">
        <v>5963125.5399999982</v>
      </c>
      <c r="G98" s="18">
        <v>14976258.629999997</v>
      </c>
      <c r="H98" s="18">
        <v>10107301.339999998</v>
      </c>
      <c r="I98" s="18">
        <v>25083559.969999995</v>
      </c>
      <c r="J98" s="18">
        <v>57750.450000000012</v>
      </c>
      <c r="K98" s="18">
        <v>413794.95</v>
      </c>
      <c r="L98" s="18">
        <v>86293.98</v>
      </c>
      <c r="M98" s="18">
        <v>3084029.7299999995</v>
      </c>
      <c r="N98" s="18">
        <v>211750.27000000002</v>
      </c>
      <c r="O98" s="18">
        <v>290556.42</v>
      </c>
    </row>
    <row r="99" spans="1:15" x14ac:dyDescent="0.25">
      <c r="A99" s="17" t="s">
        <v>260</v>
      </c>
      <c r="B99" t="s">
        <v>200</v>
      </c>
      <c r="C99" s="18">
        <v>898470.83000000007</v>
      </c>
      <c r="D99" s="18">
        <v>29600.9</v>
      </c>
      <c r="E99" s="18">
        <v>154517.93</v>
      </c>
      <c r="F99" s="18">
        <v>2500864.6599999997</v>
      </c>
      <c r="G99" s="18">
        <v>4438263.92</v>
      </c>
      <c r="H99" s="18">
        <v>3583454.32</v>
      </c>
      <c r="I99" s="18">
        <v>8021718.2400000002</v>
      </c>
      <c r="J99" s="18">
        <v>267467.77</v>
      </c>
      <c r="K99" s="18">
        <v>7240</v>
      </c>
      <c r="L99" s="18">
        <v>898.8</v>
      </c>
      <c r="M99" s="18">
        <v>631003.06000000006</v>
      </c>
      <c r="N99" s="18">
        <v>22360.9</v>
      </c>
      <c r="O99" s="18">
        <v>153619.13</v>
      </c>
    </row>
    <row r="100" spans="1:15" x14ac:dyDescent="0.25">
      <c r="A100" s="17" t="s">
        <v>261</v>
      </c>
      <c r="B100" t="s">
        <v>200</v>
      </c>
      <c r="C100" s="18">
        <v>23476662.260000002</v>
      </c>
      <c r="D100" s="18">
        <v>3170050.57</v>
      </c>
      <c r="E100" s="18">
        <v>875181.84</v>
      </c>
      <c r="F100" s="18">
        <v>15914412.449999999</v>
      </c>
      <c r="G100" s="18">
        <v>178657034.82000002</v>
      </c>
      <c r="H100" s="18">
        <v>43436307.120000005</v>
      </c>
      <c r="I100" s="18">
        <v>222093341.94000003</v>
      </c>
      <c r="J100" s="18">
        <v>7112113.1600000001</v>
      </c>
      <c r="K100" s="18">
        <v>939289.57000000007</v>
      </c>
      <c r="L100" s="18">
        <v>29253.07</v>
      </c>
      <c r="M100" s="18">
        <v>16364549.100000001</v>
      </c>
      <c r="N100" s="18">
        <v>2230761</v>
      </c>
      <c r="O100" s="18">
        <v>845928.77</v>
      </c>
    </row>
    <row r="101" spans="1:15" x14ac:dyDescent="0.25">
      <c r="A101" s="17" t="s">
        <v>149</v>
      </c>
      <c r="B101" t="s">
        <v>85</v>
      </c>
      <c r="C101" s="18">
        <v>1754110.4800000002</v>
      </c>
      <c r="D101" s="18">
        <v>1395070.75</v>
      </c>
      <c r="E101" s="18">
        <v>781895.75</v>
      </c>
      <c r="F101" s="18">
        <v>2311464.1800000002</v>
      </c>
      <c r="G101" s="18">
        <v>2303183.3699999992</v>
      </c>
      <c r="H101" s="18">
        <v>6242541.1600000001</v>
      </c>
      <c r="I101" s="18">
        <v>8545724.5299999993</v>
      </c>
      <c r="J101" s="18">
        <v>220840.2</v>
      </c>
      <c r="K101" s="18">
        <v>0</v>
      </c>
      <c r="L101" s="18">
        <v>557180.5</v>
      </c>
      <c r="M101" s="18">
        <v>1533270.2800000003</v>
      </c>
      <c r="N101" s="18">
        <v>1395070.75</v>
      </c>
      <c r="O101" s="18">
        <v>224715.25</v>
      </c>
    </row>
    <row r="102" spans="1:15" x14ac:dyDescent="0.25">
      <c r="A102" s="17" t="s">
        <v>262</v>
      </c>
      <c r="B102" t="s">
        <v>200</v>
      </c>
      <c r="C102" s="18">
        <v>12610364.869999999</v>
      </c>
      <c r="D102" s="18">
        <v>693743.80999999994</v>
      </c>
      <c r="E102" s="18">
        <v>287848.61000000004</v>
      </c>
      <c r="F102" s="18">
        <v>1225640.57</v>
      </c>
      <c r="G102" s="18">
        <v>478296454.87</v>
      </c>
      <c r="H102" s="18">
        <v>14817597.859999999</v>
      </c>
      <c r="I102" s="18">
        <v>493114052.73000002</v>
      </c>
      <c r="J102" s="18">
        <v>827599.39</v>
      </c>
      <c r="K102" s="18">
        <v>11600</v>
      </c>
      <c r="L102" s="18">
        <v>53004.84</v>
      </c>
      <c r="M102" s="18">
        <v>11782765.48</v>
      </c>
      <c r="N102" s="18">
        <v>682143.80999999994</v>
      </c>
      <c r="O102" s="18">
        <v>234843.77000000002</v>
      </c>
    </row>
    <row r="103" spans="1:15" x14ac:dyDescent="0.25">
      <c r="A103" s="17" t="s">
        <v>150</v>
      </c>
      <c r="B103" t="s">
        <v>85</v>
      </c>
      <c r="C103" s="18">
        <v>208321</v>
      </c>
      <c r="D103" s="18">
        <v>6500</v>
      </c>
      <c r="E103" s="18">
        <v>3600</v>
      </c>
      <c r="F103" s="18">
        <v>0</v>
      </c>
      <c r="G103" s="18">
        <v>85858.14</v>
      </c>
      <c r="H103" s="18">
        <v>218421</v>
      </c>
      <c r="I103" s="18">
        <v>304279.14</v>
      </c>
      <c r="J103" s="18">
        <v>0</v>
      </c>
      <c r="K103" s="18">
        <v>4500</v>
      </c>
      <c r="L103" s="18">
        <v>0</v>
      </c>
      <c r="M103" s="18">
        <v>208321</v>
      </c>
      <c r="N103" s="18">
        <v>2000</v>
      </c>
      <c r="O103" s="18">
        <v>3600</v>
      </c>
    </row>
    <row r="104" spans="1:15" x14ac:dyDescent="0.25">
      <c r="A104" s="17" t="s">
        <v>263</v>
      </c>
      <c r="B104" t="s">
        <v>200</v>
      </c>
      <c r="C104" s="18">
        <v>6823507.3099999987</v>
      </c>
      <c r="D104" s="18">
        <v>1081474.79</v>
      </c>
      <c r="E104" s="18">
        <v>304366.94</v>
      </c>
      <c r="F104" s="18">
        <v>4965064.7700000005</v>
      </c>
      <c r="G104" s="18">
        <v>101776392.39</v>
      </c>
      <c r="H104" s="18">
        <v>13174413.809999999</v>
      </c>
      <c r="I104" s="18">
        <v>114950806.2</v>
      </c>
      <c r="J104" s="18">
        <v>5606919.54</v>
      </c>
      <c r="K104" s="18">
        <v>689197.8</v>
      </c>
      <c r="L104" s="18">
        <v>105728.53</v>
      </c>
      <c r="M104" s="18">
        <v>1216587.77</v>
      </c>
      <c r="N104" s="18">
        <v>392276.99</v>
      </c>
      <c r="O104" s="18">
        <v>198638.41</v>
      </c>
    </row>
    <row r="105" spans="1:15" x14ac:dyDescent="0.25">
      <c r="A105" s="17" t="s">
        <v>264</v>
      </c>
      <c r="B105" t="s">
        <v>200</v>
      </c>
      <c r="C105" s="18">
        <v>1192212.92</v>
      </c>
      <c r="D105" s="18">
        <v>279764.91000000003</v>
      </c>
      <c r="E105" s="18">
        <v>388509.87</v>
      </c>
      <c r="F105" s="18">
        <v>2110091.17</v>
      </c>
      <c r="G105" s="18">
        <v>37801551.380000003</v>
      </c>
      <c r="H105" s="18">
        <v>3970578.87</v>
      </c>
      <c r="I105" s="18">
        <v>41772130.25</v>
      </c>
      <c r="J105" s="18">
        <v>890205.42</v>
      </c>
      <c r="K105" s="18">
        <v>21442</v>
      </c>
      <c r="L105" s="18">
        <v>350493.16</v>
      </c>
      <c r="M105" s="18">
        <v>302007.5</v>
      </c>
      <c r="N105" s="18">
        <v>258322.91</v>
      </c>
      <c r="O105" s="18">
        <v>38016.71</v>
      </c>
    </row>
    <row r="106" spans="1:15" x14ac:dyDescent="0.25">
      <c r="A106" s="17" t="s">
        <v>265</v>
      </c>
      <c r="B106" t="s">
        <v>200</v>
      </c>
      <c r="C106" s="18">
        <v>74340.33</v>
      </c>
      <c r="D106" s="18">
        <v>49447</v>
      </c>
      <c r="E106" s="18">
        <v>1039.94</v>
      </c>
      <c r="F106" s="18">
        <v>5897.98</v>
      </c>
      <c r="G106" s="18">
        <v>126507.12000000001</v>
      </c>
      <c r="H106" s="18">
        <v>130725.25</v>
      </c>
      <c r="I106" s="18">
        <v>257232.37</v>
      </c>
      <c r="J106" s="18">
        <v>7382.08</v>
      </c>
      <c r="K106" s="18">
        <v>19897</v>
      </c>
      <c r="L106" s="18">
        <v>1039.94</v>
      </c>
      <c r="M106" s="18">
        <v>66958.25</v>
      </c>
      <c r="N106" s="18">
        <v>29550</v>
      </c>
      <c r="O106" s="18">
        <v>0</v>
      </c>
    </row>
    <row r="107" spans="1:15" x14ac:dyDescent="0.25">
      <c r="A107" s="17" t="s">
        <v>266</v>
      </c>
      <c r="B107" t="s">
        <v>200</v>
      </c>
      <c r="C107" s="18">
        <v>1801491.3099999998</v>
      </c>
      <c r="D107" s="18">
        <v>253451.5</v>
      </c>
      <c r="E107" s="18">
        <v>526874.56000000006</v>
      </c>
      <c r="F107" s="18">
        <v>1835849.9599999997</v>
      </c>
      <c r="G107" s="18">
        <v>74788124.530000001</v>
      </c>
      <c r="H107" s="18">
        <v>4417667.33</v>
      </c>
      <c r="I107" s="18">
        <v>79205791.859999999</v>
      </c>
      <c r="J107" s="18">
        <v>534848.64</v>
      </c>
      <c r="K107" s="18">
        <v>45765.75</v>
      </c>
      <c r="L107" s="18">
        <v>111599.64</v>
      </c>
      <c r="M107" s="18">
        <v>1266642.67</v>
      </c>
      <c r="N107" s="18">
        <v>207685.75</v>
      </c>
      <c r="O107" s="18">
        <v>415274.92</v>
      </c>
    </row>
    <row r="108" spans="1:15" x14ac:dyDescent="0.25">
      <c r="A108" s="17" t="s">
        <v>154</v>
      </c>
      <c r="B108" t="s">
        <v>85</v>
      </c>
      <c r="C108" s="18">
        <v>94770.4</v>
      </c>
      <c r="D108" s="18">
        <v>0</v>
      </c>
      <c r="E108" s="18">
        <v>0</v>
      </c>
      <c r="F108" s="18">
        <v>0</v>
      </c>
      <c r="G108" s="18">
        <v>0</v>
      </c>
      <c r="H108" s="18">
        <v>94770.4</v>
      </c>
      <c r="I108" s="18">
        <v>94770.4</v>
      </c>
      <c r="J108" s="18">
        <v>0</v>
      </c>
      <c r="K108" s="18">
        <v>0</v>
      </c>
      <c r="L108" s="18">
        <v>0</v>
      </c>
      <c r="M108" s="18">
        <v>94770.4</v>
      </c>
      <c r="N108" s="18">
        <v>0</v>
      </c>
      <c r="O108" s="18">
        <v>0</v>
      </c>
    </row>
    <row r="109" spans="1:15" x14ac:dyDescent="0.25">
      <c r="A109" s="17" t="s">
        <v>267</v>
      </c>
      <c r="B109" t="s">
        <v>200</v>
      </c>
      <c r="C109" s="18">
        <v>23040054.18</v>
      </c>
      <c r="D109" s="18">
        <v>2577920.16</v>
      </c>
      <c r="E109" s="18">
        <v>3312626.6500000004</v>
      </c>
      <c r="F109" s="18">
        <v>43879751.579999998</v>
      </c>
      <c r="G109" s="18">
        <v>265079655.74000001</v>
      </c>
      <c r="H109" s="18">
        <v>72810352.569999993</v>
      </c>
      <c r="I109" s="18">
        <v>337890008.31</v>
      </c>
      <c r="J109" s="18">
        <v>17506573.330000002</v>
      </c>
      <c r="K109" s="18">
        <v>179134.31</v>
      </c>
      <c r="L109" s="18">
        <v>492947.31999999995</v>
      </c>
      <c r="M109" s="18">
        <v>5533480.8499999996</v>
      </c>
      <c r="N109" s="18">
        <v>2398785.85</v>
      </c>
      <c r="O109" s="18">
        <v>2819679.33</v>
      </c>
    </row>
    <row r="110" spans="1:15" x14ac:dyDescent="0.25">
      <c r="A110" s="17" t="s">
        <v>155</v>
      </c>
      <c r="B110" t="s">
        <v>85</v>
      </c>
      <c r="C110" s="18">
        <v>602725.56000000006</v>
      </c>
      <c r="D110" s="18">
        <v>63062.69</v>
      </c>
      <c r="E110" s="18">
        <v>554737.09999999986</v>
      </c>
      <c r="F110" s="18">
        <v>1427239.28</v>
      </c>
      <c r="G110" s="18">
        <v>1961897.1700000002</v>
      </c>
      <c r="H110" s="18">
        <v>2647764.63</v>
      </c>
      <c r="I110" s="18">
        <v>4609661.8</v>
      </c>
      <c r="J110" s="18">
        <v>32300</v>
      </c>
      <c r="K110" s="18">
        <v>0</v>
      </c>
      <c r="L110" s="18">
        <v>168000</v>
      </c>
      <c r="M110" s="18">
        <v>570425.55999999994</v>
      </c>
      <c r="N110" s="18">
        <v>63062.69</v>
      </c>
      <c r="O110" s="18">
        <v>386737.1</v>
      </c>
    </row>
    <row r="111" spans="1:15" x14ac:dyDescent="0.25">
      <c r="A111" s="17" t="s">
        <v>268</v>
      </c>
      <c r="B111" t="s">
        <v>200</v>
      </c>
      <c r="C111" s="18">
        <v>80933.64</v>
      </c>
      <c r="D111" s="18">
        <v>165271.00999999998</v>
      </c>
      <c r="E111" s="18">
        <v>51974.01</v>
      </c>
      <c r="F111" s="18">
        <v>104970.43</v>
      </c>
      <c r="G111" s="18">
        <v>1877747.02</v>
      </c>
      <c r="H111" s="18">
        <v>403149.08999999997</v>
      </c>
      <c r="I111" s="18">
        <v>2280896.11</v>
      </c>
      <c r="J111" s="18">
        <v>23993.489999999998</v>
      </c>
      <c r="K111" s="18">
        <v>0</v>
      </c>
      <c r="L111" s="18">
        <v>15951.01</v>
      </c>
      <c r="M111" s="18">
        <v>56940.15</v>
      </c>
      <c r="N111" s="18">
        <v>165271.00999999998</v>
      </c>
      <c r="O111" s="18">
        <v>36023</v>
      </c>
    </row>
    <row r="112" spans="1:15" x14ac:dyDescent="0.25">
      <c r="A112" s="17" t="s">
        <v>269</v>
      </c>
      <c r="B112" t="s">
        <v>200</v>
      </c>
      <c r="C112" s="18">
        <v>5857400.5700000003</v>
      </c>
      <c r="D112" s="18">
        <v>160896.10999999999</v>
      </c>
      <c r="E112" s="18">
        <v>243470.57</v>
      </c>
      <c r="F112" s="18">
        <v>1094916.8600000001</v>
      </c>
      <c r="G112" s="18">
        <v>71903895.439999998</v>
      </c>
      <c r="H112" s="18">
        <v>7356684.1100000013</v>
      </c>
      <c r="I112" s="18">
        <v>79260579.549999997</v>
      </c>
      <c r="J112" s="18">
        <v>5553983.71</v>
      </c>
      <c r="K112" s="18">
        <v>21000</v>
      </c>
      <c r="L112" s="18">
        <v>203394.78</v>
      </c>
      <c r="M112" s="18">
        <v>303416.86000000004</v>
      </c>
      <c r="N112" s="18">
        <v>139896.10999999999</v>
      </c>
      <c r="O112" s="18">
        <v>40075.79</v>
      </c>
    </row>
    <row r="113" spans="1:15" x14ac:dyDescent="0.25">
      <c r="A113" s="17" t="s">
        <v>157</v>
      </c>
      <c r="B113" t="s">
        <v>85</v>
      </c>
      <c r="C113" s="18">
        <v>1522586.1800000002</v>
      </c>
      <c r="D113" s="18">
        <v>418910.29000000004</v>
      </c>
      <c r="E113" s="18">
        <v>94215.19</v>
      </c>
      <c r="F113" s="18">
        <v>212170.02000000002</v>
      </c>
      <c r="G113" s="18">
        <v>92637.5</v>
      </c>
      <c r="H113" s="18">
        <v>2247881.6800000002</v>
      </c>
      <c r="I113" s="18">
        <v>2340519.1800000002</v>
      </c>
      <c r="J113" s="18">
        <v>1522586.1800000002</v>
      </c>
      <c r="K113" s="18">
        <v>0</v>
      </c>
      <c r="L113" s="18">
        <v>0</v>
      </c>
      <c r="M113" s="18">
        <v>0</v>
      </c>
      <c r="N113" s="18">
        <v>418910.29000000004</v>
      </c>
      <c r="O113" s="18">
        <v>94215.19</v>
      </c>
    </row>
    <row r="114" spans="1:15" x14ac:dyDescent="0.25">
      <c r="A114" s="17" t="s">
        <v>270</v>
      </c>
      <c r="B114" t="s">
        <v>200</v>
      </c>
      <c r="C114" s="18">
        <v>82206860.290000007</v>
      </c>
      <c r="D114" s="18">
        <v>3193883.2100000004</v>
      </c>
      <c r="E114" s="18">
        <v>593174</v>
      </c>
      <c r="F114" s="18">
        <v>11474817.359999999</v>
      </c>
      <c r="G114" s="18">
        <v>417901944.69000006</v>
      </c>
      <c r="H114" s="18">
        <v>97468734.859999999</v>
      </c>
      <c r="I114" s="18">
        <v>515370679.55000007</v>
      </c>
      <c r="J114" s="18">
        <v>72206649.140000001</v>
      </c>
      <c r="K114" s="18">
        <v>649504.54</v>
      </c>
      <c r="L114" s="18">
        <v>34907.5</v>
      </c>
      <c r="M114" s="18">
        <v>10000211.15</v>
      </c>
      <c r="N114" s="18">
        <v>2544378.6700000004</v>
      </c>
      <c r="O114" s="18">
        <v>558266.5</v>
      </c>
    </row>
    <row r="115" spans="1:15" x14ac:dyDescent="0.25">
      <c r="A115" s="17" t="s">
        <v>158</v>
      </c>
      <c r="B115" t="s">
        <v>85</v>
      </c>
      <c r="C115" s="18">
        <v>0</v>
      </c>
      <c r="D115" s="18">
        <v>93368.35</v>
      </c>
      <c r="E115" s="18">
        <v>0</v>
      </c>
      <c r="F115" s="18">
        <v>1415823.22</v>
      </c>
      <c r="G115" s="18">
        <v>1962187.5</v>
      </c>
      <c r="H115" s="18">
        <v>1509191.57</v>
      </c>
      <c r="I115" s="18">
        <v>3471379.0700000003</v>
      </c>
      <c r="J115" s="18">
        <v>0</v>
      </c>
      <c r="K115" s="18">
        <v>0</v>
      </c>
      <c r="L115" s="18">
        <v>0</v>
      </c>
      <c r="M115" s="18">
        <v>0</v>
      </c>
      <c r="N115" s="18">
        <v>93368.35</v>
      </c>
      <c r="O115" s="18">
        <v>0</v>
      </c>
    </row>
    <row r="116" spans="1:15" x14ac:dyDescent="0.25">
      <c r="A116" s="17" t="s">
        <v>271</v>
      </c>
      <c r="B116" t="s">
        <v>200</v>
      </c>
      <c r="C116" s="18">
        <v>2182105.06</v>
      </c>
      <c r="D116" s="18">
        <v>281964.59999999998</v>
      </c>
      <c r="E116" s="18">
        <v>1000536.15</v>
      </c>
      <c r="F116" s="18">
        <v>1315187.0899999999</v>
      </c>
      <c r="G116" s="18">
        <v>41165615.07</v>
      </c>
      <c r="H116" s="18">
        <v>4779792.9000000004</v>
      </c>
      <c r="I116" s="18">
        <v>45945407.969999999</v>
      </c>
      <c r="J116" s="18">
        <v>280438.03000000003</v>
      </c>
      <c r="K116" s="18">
        <v>0</v>
      </c>
      <c r="L116" s="18">
        <v>702082.65</v>
      </c>
      <c r="M116" s="18">
        <v>1901667.03</v>
      </c>
      <c r="N116" s="18">
        <v>281964.59999999998</v>
      </c>
      <c r="O116" s="18">
        <v>298453.5</v>
      </c>
    </row>
    <row r="117" spans="1:15" x14ac:dyDescent="0.25">
      <c r="A117" s="17" t="s">
        <v>272</v>
      </c>
      <c r="B117" t="s">
        <v>200</v>
      </c>
      <c r="C117" s="18">
        <v>133927.26</v>
      </c>
      <c r="D117" s="18">
        <v>181877.36</v>
      </c>
      <c r="E117" s="18">
        <v>12214.92</v>
      </c>
      <c r="F117" s="18">
        <v>5281455</v>
      </c>
      <c r="G117" s="18">
        <v>15713806.66</v>
      </c>
      <c r="H117" s="18">
        <v>5609474.54</v>
      </c>
      <c r="I117" s="18">
        <v>21323281.199999999</v>
      </c>
      <c r="J117" s="18">
        <v>37626.71</v>
      </c>
      <c r="K117" s="18">
        <v>16721.36</v>
      </c>
      <c r="L117" s="18">
        <v>12214.92</v>
      </c>
      <c r="M117" s="18">
        <v>96300.55</v>
      </c>
      <c r="N117" s="18">
        <v>165156</v>
      </c>
      <c r="O117" s="18">
        <v>0</v>
      </c>
    </row>
    <row r="118" spans="1:15" x14ac:dyDescent="0.25">
      <c r="A118" s="17" t="s">
        <v>310</v>
      </c>
      <c r="B118" t="s">
        <v>311</v>
      </c>
      <c r="C118" s="18">
        <v>1856304.78</v>
      </c>
      <c r="D118" s="18">
        <v>285801.11</v>
      </c>
      <c r="E118" s="18">
        <v>1047722.9</v>
      </c>
      <c r="F118" s="18">
        <v>1342467.82</v>
      </c>
      <c r="G118" s="18">
        <v>7745068.4000000004</v>
      </c>
      <c r="H118" s="18">
        <v>4532296.6100000003</v>
      </c>
      <c r="I118" s="18">
        <v>12277365.010000002</v>
      </c>
      <c r="J118" s="18">
        <v>1306573.6499999999</v>
      </c>
      <c r="K118" s="18">
        <v>0</v>
      </c>
      <c r="L118" s="18">
        <v>224110.33</v>
      </c>
      <c r="M118" s="18">
        <v>549731.13</v>
      </c>
      <c r="N118" s="18">
        <v>285801.11</v>
      </c>
      <c r="O118" s="18">
        <v>823612.57</v>
      </c>
    </row>
    <row r="119" spans="1:15" x14ac:dyDescent="0.25">
      <c r="A119" s="17" t="s">
        <v>315</v>
      </c>
      <c r="B119" t="s">
        <v>200</v>
      </c>
      <c r="C119" s="18">
        <v>328316572.19999999</v>
      </c>
      <c r="D119" s="18">
        <v>144407859.38000005</v>
      </c>
      <c r="E119" s="18">
        <v>30004298.970000003</v>
      </c>
      <c r="F119" s="18">
        <v>272103403.25999999</v>
      </c>
      <c r="G119" s="18">
        <v>6024249947.7199993</v>
      </c>
      <c r="H119" s="18">
        <v>774832133.81000018</v>
      </c>
      <c r="I119" s="18">
        <v>6799082081.5299997</v>
      </c>
      <c r="J119" s="18">
        <v>136474491.64000002</v>
      </c>
      <c r="K119" s="18">
        <v>9541675.4699999988</v>
      </c>
      <c r="L119" s="18">
        <v>7414533.6399999997</v>
      </c>
      <c r="M119" s="18">
        <v>191842080.56000003</v>
      </c>
      <c r="N119" s="18">
        <v>134866183.91000003</v>
      </c>
      <c r="O119" s="18">
        <v>22589765.329999998</v>
      </c>
    </row>
    <row r="120" spans="1:15" x14ac:dyDescent="0.25">
      <c r="A120" s="17" t="s">
        <v>318</v>
      </c>
      <c r="B120" t="s">
        <v>85</v>
      </c>
      <c r="C120" s="18">
        <v>56184264.239999995</v>
      </c>
      <c r="D120" s="18">
        <v>47388102.429999977</v>
      </c>
      <c r="E120" s="18">
        <v>27286558.500000004</v>
      </c>
      <c r="F120" s="18">
        <v>78522939.950000018</v>
      </c>
      <c r="G120" s="18">
        <v>186251478.3300001</v>
      </c>
      <c r="H120" s="18">
        <v>209381865.12</v>
      </c>
      <c r="I120" s="18">
        <v>395633343.45000005</v>
      </c>
      <c r="J120" s="18">
        <v>19074924.479999997</v>
      </c>
      <c r="K120" s="18">
        <v>11053336.98</v>
      </c>
      <c r="L120" s="18">
        <v>2143267.54</v>
      </c>
      <c r="M120" s="18">
        <v>37109339.759999983</v>
      </c>
      <c r="N120" s="18">
        <v>36334765.449999996</v>
      </c>
      <c r="O120" s="18">
        <v>25143290.960000012</v>
      </c>
    </row>
    <row r="121" spans="1:15" x14ac:dyDescent="0.25">
      <c r="A121" s="17" t="s">
        <v>320</v>
      </c>
      <c r="B121" t="s">
        <v>311</v>
      </c>
      <c r="C121" s="18">
        <v>384500836.44</v>
      </c>
      <c r="D121" s="18">
        <v>191795961.81000003</v>
      </c>
      <c r="E121" s="18">
        <v>57290857.470000006</v>
      </c>
      <c r="F121" s="18">
        <v>350626343.21000004</v>
      </c>
      <c r="G121" s="18">
        <v>6210501426.0499992</v>
      </c>
      <c r="H121" s="18">
        <v>984213998.93000019</v>
      </c>
      <c r="I121" s="18">
        <v>7194715424.9799995</v>
      </c>
      <c r="J121" s="18">
        <v>155549416.12</v>
      </c>
      <c r="K121" s="18">
        <v>20595012.449999999</v>
      </c>
      <c r="L121" s="18">
        <v>9557801.1799999997</v>
      </c>
      <c r="M121" s="18">
        <v>228951420.32000002</v>
      </c>
      <c r="N121" s="18">
        <v>171200949.36000001</v>
      </c>
      <c r="O121" s="18">
        <v>47733056.290000007</v>
      </c>
    </row>
    <row r="122" spans="1:15" x14ac:dyDescent="0.25">
      <c r="A122" s="17" t="s">
        <v>273</v>
      </c>
      <c r="B122" t="s">
        <v>200</v>
      </c>
      <c r="C122" s="18">
        <v>3605822.0200000005</v>
      </c>
      <c r="D122" s="18">
        <v>8049774.6300000008</v>
      </c>
      <c r="E122" s="18">
        <v>2680141.5700000003</v>
      </c>
      <c r="F122" s="18">
        <v>4454461.41</v>
      </c>
      <c r="G122" s="18">
        <v>27504679.339999996</v>
      </c>
      <c r="H122" s="18">
        <v>18790199.630000003</v>
      </c>
      <c r="I122" s="18">
        <v>46294878.969999999</v>
      </c>
      <c r="J122" s="18">
        <v>2918157.0700000003</v>
      </c>
      <c r="K122" s="18">
        <v>7171475.8700000001</v>
      </c>
      <c r="L122" s="18">
        <v>1782497.68</v>
      </c>
      <c r="M122" s="18">
        <v>687664.95</v>
      </c>
      <c r="N122" s="18">
        <v>878298.76</v>
      </c>
      <c r="O122" s="18">
        <v>897643.8899999999</v>
      </c>
    </row>
    <row r="123" spans="1:15" x14ac:dyDescent="0.25">
      <c r="A123" s="17" t="s">
        <v>274</v>
      </c>
      <c r="B123" t="s">
        <v>200</v>
      </c>
      <c r="C123" s="18">
        <v>8540.5299999999988</v>
      </c>
      <c r="D123" s="18">
        <v>73413.64</v>
      </c>
      <c r="E123" s="18">
        <v>10441.119999999999</v>
      </c>
      <c r="F123" s="18">
        <v>54267.17</v>
      </c>
      <c r="G123" s="18">
        <v>587647.44999999995</v>
      </c>
      <c r="H123" s="18">
        <v>146662.46</v>
      </c>
      <c r="I123" s="18">
        <v>734309.90999999992</v>
      </c>
      <c r="J123" s="18">
        <v>6895.53</v>
      </c>
      <c r="K123" s="18">
        <v>2500</v>
      </c>
      <c r="L123" s="18">
        <v>6703.32</v>
      </c>
      <c r="M123" s="18">
        <v>1645</v>
      </c>
      <c r="N123" s="18">
        <v>70913.64</v>
      </c>
      <c r="O123" s="18">
        <v>3737.8</v>
      </c>
    </row>
    <row r="124" spans="1:15" x14ac:dyDescent="0.25">
      <c r="A124" s="17" t="s">
        <v>275</v>
      </c>
      <c r="B124" t="s">
        <v>200</v>
      </c>
      <c r="C124" s="18">
        <v>58099.060000000005</v>
      </c>
      <c r="D124" s="18">
        <v>49277.81</v>
      </c>
      <c r="E124" s="18">
        <v>267108.65999999997</v>
      </c>
      <c r="F124" s="18">
        <v>192226.76</v>
      </c>
      <c r="G124" s="18">
        <v>477425.8</v>
      </c>
      <c r="H124" s="18">
        <v>566712.29</v>
      </c>
      <c r="I124" s="18">
        <v>1044138.0900000001</v>
      </c>
      <c r="J124" s="18">
        <v>8050.91</v>
      </c>
      <c r="K124" s="18">
        <v>5889.77</v>
      </c>
      <c r="L124" s="18">
        <v>108097.8</v>
      </c>
      <c r="M124" s="18">
        <v>50048.15</v>
      </c>
      <c r="N124" s="18">
        <v>43388.04</v>
      </c>
      <c r="O124" s="18">
        <v>159010.85999999999</v>
      </c>
    </row>
    <row r="125" spans="1:15" x14ac:dyDescent="0.25">
      <c r="A125" s="17" t="s">
        <v>276</v>
      </c>
      <c r="B125" t="s">
        <v>200</v>
      </c>
      <c r="C125" s="18">
        <v>92117.48</v>
      </c>
      <c r="D125" s="18">
        <v>223897.41</v>
      </c>
      <c r="E125" s="18">
        <v>2695</v>
      </c>
      <c r="F125" s="18">
        <v>102732.84</v>
      </c>
      <c r="G125" s="18">
        <v>714501.40999999992</v>
      </c>
      <c r="H125" s="18">
        <v>421442.73</v>
      </c>
      <c r="I125" s="18">
        <v>1135944.1399999999</v>
      </c>
      <c r="J125" s="18">
        <v>0</v>
      </c>
      <c r="K125" s="18">
        <v>9618.5</v>
      </c>
      <c r="L125" s="18">
        <v>2695</v>
      </c>
      <c r="M125" s="18">
        <v>92117.48</v>
      </c>
      <c r="N125" s="18">
        <v>214278.91</v>
      </c>
      <c r="O125" s="18">
        <v>0</v>
      </c>
    </row>
    <row r="126" spans="1:15" x14ac:dyDescent="0.25">
      <c r="A126" s="17" t="s">
        <v>277</v>
      </c>
      <c r="B126" t="s">
        <v>200</v>
      </c>
      <c r="C126" s="18">
        <v>573360.4</v>
      </c>
      <c r="D126" s="18">
        <v>380626.48</v>
      </c>
      <c r="E126" s="18">
        <v>391182.97</v>
      </c>
      <c r="F126" s="18">
        <v>661276.34</v>
      </c>
      <c r="G126" s="18">
        <v>8033585.6600000011</v>
      </c>
      <c r="H126" s="18">
        <v>2006446.19</v>
      </c>
      <c r="I126" s="18">
        <v>10040031.850000001</v>
      </c>
      <c r="J126" s="18">
        <v>282302.91000000003</v>
      </c>
      <c r="K126" s="18">
        <v>5380.2</v>
      </c>
      <c r="L126" s="18">
        <v>39375.57</v>
      </c>
      <c r="M126" s="18">
        <v>291057.49</v>
      </c>
      <c r="N126" s="18">
        <v>375246.28</v>
      </c>
      <c r="O126" s="18">
        <v>351807.4</v>
      </c>
    </row>
    <row r="127" spans="1:15" x14ac:dyDescent="0.25">
      <c r="A127" s="17" t="s">
        <v>166</v>
      </c>
      <c r="B127" t="s">
        <v>85</v>
      </c>
      <c r="C127" s="18">
        <v>1421979.6</v>
      </c>
      <c r="D127" s="18">
        <v>0</v>
      </c>
      <c r="E127" s="18">
        <v>221825</v>
      </c>
      <c r="F127" s="18">
        <v>217777.5</v>
      </c>
      <c r="G127" s="18">
        <v>668</v>
      </c>
      <c r="H127" s="18">
        <v>1861582.1</v>
      </c>
      <c r="I127" s="18">
        <v>1862250.1</v>
      </c>
      <c r="J127" s="18">
        <v>1108714.6000000001</v>
      </c>
      <c r="K127" s="18">
        <v>0</v>
      </c>
      <c r="L127" s="18">
        <v>0</v>
      </c>
      <c r="M127" s="18">
        <v>313265</v>
      </c>
      <c r="N127" s="18">
        <v>0</v>
      </c>
      <c r="O127" s="18">
        <v>221825</v>
      </c>
    </row>
    <row r="128" spans="1:15" x14ac:dyDescent="0.25">
      <c r="A128" s="17" t="s">
        <v>325</v>
      </c>
      <c r="B128" t="s">
        <v>200</v>
      </c>
      <c r="C128" s="18">
        <v>25463488.879999995</v>
      </c>
      <c r="D128" s="18">
        <v>2012456.31</v>
      </c>
      <c r="E128" s="18">
        <v>3221443.7199999997</v>
      </c>
      <c r="F128" s="18">
        <v>23275919.010000002</v>
      </c>
      <c r="G128" s="18">
        <v>471319269.01999992</v>
      </c>
      <c r="H128" s="18">
        <v>53973307.919999994</v>
      </c>
      <c r="I128" s="18">
        <v>525292576.93999994</v>
      </c>
      <c r="J128" s="18">
        <v>4514445.7300000004</v>
      </c>
      <c r="K128" s="18">
        <v>175985.69</v>
      </c>
      <c r="L128" s="18">
        <v>1621231.03</v>
      </c>
      <c r="M128" s="18">
        <v>20949043.149999999</v>
      </c>
      <c r="N128" s="18">
        <v>1836470.62</v>
      </c>
      <c r="O128" s="18">
        <v>1600212.6900000002</v>
      </c>
    </row>
    <row r="129" spans="1:15" x14ac:dyDescent="0.25">
      <c r="A129" s="17" t="s">
        <v>167</v>
      </c>
      <c r="B129" t="s">
        <v>85</v>
      </c>
      <c r="C129" s="18">
        <v>4979003.3499999996</v>
      </c>
      <c r="D129" s="18">
        <v>361551.68</v>
      </c>
      <c r="E129" s="18">
        <v>23425.09</v>
      </c>
      <c r="F129" s="18">
        <v>558360.37999999989</v>
      </c>
      <c r="G129" s="18">
        <v>11984437.520000001</v>
      </c>
      <c r="H129" s="18">
        <v>5922340.4999999991</v>
      </c>
      <c r="I129" s="18">
        <v>17906778.02</v>
      </c>
      <c r="J129" s="18">
        <v>3652292.3900000006</v>
      </c>
      <c r="K129" s="18">
        <v>204809.05</v>
      </c>
      <c r="L129" s="18">
        <v>0</v>
      </c>
      <c r="M129" s="18">
        <v>1326710.9600000002</v>
      </c>
      <c r="N129" s="18">
        <v>156742.63</v>
      </c>
      <c r="O129" s="18">
        <v>23425.09</v>
      </c>
    </row>
    <row r="130" spans="1:15" x14ac:dyDescent="0.25">
      <c r="A130" s="17" t="s">
        <v>278</v>
      </c>
      <c r="B130" t="s">
        <v>200</v>
      </c>
      <c r="C130" s="18">
        <v>1402412.48</v>
      </c>
      <c r="D130" s="18">
        <v>614258.39</v>
      </c>
      <c r="E130" s="18">
        <v>37389.910000000003</v>
      </c>
      <c r="F130" s="18">
        <v>551407.46</v>
      </c>
      <c r="G130" s="18">
        <v>29431906.630000006</v>
      </c>
      <c r="H130" s="18">
        <v>2605468.2400000002</v>
      </c>
      <c r="I130" s="18">
        <v>32037374.870000005</v>
      </c>
      <c r="J130" s="18">
        <v>32372.44</v>
      </c>
      <c r="K130" s="18">
        <v>91332.89</v>
      </c>
      <c r="L130" s="18">
        <v>0</v>
      </c>
      <c r="M130" s="18">
        <v>1370040.04</v>
      </c>
      <c r="N130" s="18">
        <v>522925.5</v>
      </c>
      <c r="O130" s="18">
        <v>37389.910000000003</v>
      </c>
    </row>
    <row r="131" spans="1:15" x14ac:dyDescent="0.25">
      <c r="A131" s="17" t="s">
        <v>279</v>
      </c>
      <c r="B131" t="s">
        <v>200</v>
      </c>
      <c r="C131" s="18">
        <v>114835.86000000002</v>
      </c>
      <c r="D131" s="18">
        <v>128131.25000000001</v>
      </c>
      <c r="E131" s="18">
        <v>123556.56</v>
      </c>
      <c r="F131" s="18">
        <v>283744.62999999995</v>
      </c>
      <c r="G131" s="18">
        <v>2571460.96</v>
      </c>
      <c r="H131" s="18">
        <v>650268.30000000005</v>
      </c>
      <c r="I131" s="18">
        <v>3221729.26</v>
      </c>
      <c r="J131" s="18">
        <v>54786.320000000007</v>
      </c>
      <c r="K131" s="18">
        <v>10562.35</v>
      </c>
      <c r="L131" s="18">
        <v>46140.94</v>
      </c>
      <c r="M131" s="18">
        <v>60049.54</v>
      </c>
      <c r="N131" s="18">
        <v>117568.90000000002</v>
      </c>
      <c r="O131" s="18">
        <v>77415.62</v>
      </c>
    </row>
    <row r="132" spans="1:15" x14ac:dyDescent="0.25">
      <c r="A132" s="17" t="s">
        <v>169</v>
      </c>
      <c r="B132" t="s">
        <v>85</v>
      </c>
      <c r="C132" s="18">
        <v>184956.65</v>
      </c>
      <c r="D132" s="18">
        <v>0</v>
      </c>
      <c r="E132" s="18">
        <v>84973.5</v>
      </c>
      <c r="F132" s="18">
        <v>26178.059999999998</v>
      </c>
      <c r="G132" s="18">
        <v>0</v>
      </c>
      <c r="H132" s="18">
        <v>296108.21000000002</v>
      </c>
      <c r="I132" s="18">
        <v>296108.21000000002</v>
      </c>
      <c r="J132" s="18">
        <v>184956.65</v>
      </c>
      <c r="K132" s="18">
        <v>0</v>
      </c>
      <c r="L132" s="18">
        <v>0</v>
      </c>
      <c r="M132" s="18">
        <v>0</v>
      </c>
      <c r="N132" s="18">
        <v>0</v>
      </c>
      <c r="O132" s="18">
        <v>84973.5</v>
      </c>
    </row>
    <row r="133" spans="1:15" x14ac:dyDescent="0.25">
      <c r="A133" s="17" t="s">
        <v>280</v>
      </c>
      <c r="B133" t="s">
        <v>200</v>
      </c>
      <c r="C133" s="18">
        <v>79188.08</v>
      </c>
      <c r="D133" s="18">
        <v>335390.24</v>
      </c>
      <c r="E133" s="18">
        <v>483981.94</v>
      </c>
      <c r="F133" s="18">
        <v>444755.93000000005</v>
      </c>
      <c r="G133" s="18">
        <v>2646129</v>
      </c>
      <c r="H133" s="18">
        <v>1343316.19</v>
      </c>
      <c r="I133" s="18">
        <v>3989445.19</v>
      </c>
      <c r="J133" s="18">
        <v>38357.56</v>
      </c>
      <c r="K133" s="18">
        <v>11916</v>
      </c>
      <c r="L133" s="18">
        <v>161804.63</v>
      </c>
      <c r="M133" s="18">
        <v>40830.520000000004</v>
      </c>
      <c r="N133" s="18">
        <v>323474.24</v>
      </c>
      <c r="O133" s="18">
        <v>322177.31</v>
      </c>
    </row>
    <row r="134" spans="1:15" x14ac:dyDescent="0.25">
      <c r="A134" s="17" t="s">
        <v>281</v>
      </c>
      <c r="B134" t="s">
        <v>200</v>
      </c>
      <c r="C134" s="18">
        <v>3011238.3800000004</v>
      </c>
      <c r="D134" s="18">
        <v>614982.02</v>
      </c>
      <c r="E134" s="18">
        <v>257303.61999999997</v>
      </c>
      <c r="F134" s="18">
        <v>1010362.0099999999</v>
      </c>
      <c r="G134" s="18">
        <v>50149077.559999995</v>
      </c>
      <c r="H134" s="18">
        <v>4893886.03</v>
      </c>
      <c r="I134" s="18">
        <v>55042963.589999996</v>
      </c>
      <c r="J134" s="18">
        <v>1084606.1200000001</v>
      </c>
      <c r="K134" s="18">
        <v>121171.59</v>
      </c>
      <c r="L134" s="18">
        <v>132110.90999999997</v>
      </c>
      <c r="M134" s="18">
        <v>1926632.2600000002</v>
      </c>
      <c r="N134" s="18">
        <v>493810.43</v>
      </c>
      <c r="O134" s="18">
        <v>125192.71</v>
      </c>
    </row>
    <row r="135" spans="1:15" x14ac:dyDescent="0.25">
      <c r="A135" s="17" t="s">
        <v>171</v>
      </c>
      <c r="B135" t="s">
        <v>85</v>
      </c>
      <c r="C135" s="18">
        <v>14036587.749999996</v>
      </c>
      <c r="D135" s="18">
        <v>35844933.609999992</v>
      </c>
      <c r="E135" s="18">
        <v>26251579.919999994</v>
      </c>
      <c r="F135" s="18">
        <v>30794264.009999957</v>
      </c>
      <c r="G135" s="18">
        <v>62274149.659999952</v>
      </c>
      <c r="H135" s="18">
        <v>106927365.28999993</v>
      </c>
      <c r="I135" s="18">
        <v>169201514.94999987</v>
      </c>
      <c r="J135" s="18">
        <v>4113667.2299999995</v>
      </c>
      <c r="K135" s="18">
        <v>7900174.370000001</v>
      </c>
      <c r="L135" s="18">
        <v>316645.15999999997</v>
      </c>
      <c r="M135" s="18">
        <v>9922920.5199999996</v>
      </c>
      <c r="N135" s="18">
        <v>27944759.239999995</v>
      </c>
      <c r="O135" s="18">
        <v>25934934.759999964</v>
      </c>
    </row>
    <row r="136" spans="1:15" x14ac:dyDescent="0.25">
      <c r="A136" s="17" t="s">
        <v>282</v>
      </c>
      <c r="B136" t="s">
        <v>200</v>
      </c>
      <c r="C136" s="18">
        <v>37022709.109999999</v>
      </c>
      <c r="D136" s="18">
        <v>52301443.600000001</v>
      </c>
      <c r="E136" s="18">
        <v>5941547.1499999994</v>
      </c>
      <c r="F136" s="18">
        <v>55958164.879999988</v>
      </c>
      <c r="G136" s="18">
        <v>1337650202.0699997</v>
      </c>
      <c r="H136" s="18">
        <v>151223864.74000001</v>
      </c>
      <c r="I136" s="18">
        <v>1488874066.8099997</v>
      </c>
      <c r="J136" s="18">
        <v>2829721.43</v>
      </c>
      <c r="K136" s="18">
        <v>455728.5</v>
      </c>
      <c r="L136" s="18">
        <v>1088233.29</v>
      </c>
      <c r="M136" s="18">
        <v>34192987.68</v>
      </c>
      <c r="N136" s="18">
        <v>51845715.100000009</v>
      </c>
      <c r="O136" s="18">
        <v>4853313.8600000003</v>
      </c>
    </row>
    <row r="137" spans="1:15" x14ac:dyDescent="0.25">
      <c r="A137" s="17" t="s">
        <v>172</v>
      </c>
      <c r="B137" t="s">
        <v>85</v>
      </c>
      <c r="C137" s="18">
        <v>19206476.550000023</v>
      </c>
      <c r="D137" s="18">
        <v>13693942.449999999</v>
      </c>
      <c r="E137" s="18">
        <v>11285900.180000009</v>
      </c>
      <c r="F137" s="18">
        <v>47071762.229999989</v>
      </c>
      <c r="G137" s="18">
        <v>80063543.670000136</v>
      </c>
      <c r="H137" s="18">
        <v>91258081.410000026</v>
      </c>
      <c r="I137" s="18">
        <v>171321625.08000016</v>
      </c>
      <c r="J137" s="18">
        <v>5063659.7999999952</v>
      </c>
      <c r="K137" s="18">
        <v>2065617.2699999993</v>
      </c>
      <c r="L137" s="18">
        <v>148835.08999999997</v>
      </c>
      <c r="M137" s="18">
        <v>14142816.750000002</v>
      </c>
      <c r="N137" s="18">
        <v>11628325.179999998</v>
      </c>
      <c r="O137" s="18">
        <v>11137065.089999996</v>
      </c>
    </row>
    <row r="138" spans="1:15" x14ac:dyDescent="0.25">
      <c r="A138" s="17" t="s">
        <v>283</v>
      </c>
      <c r="B138" t="s">
        <v>200</v>
      </c>
      <c r="C138" s="18">
        <v>89940.18</v>
      </c>
      <c r="D138" s="18">
        <v>40929.96</v>
      </c>
      <c r="E138" s="18">
        <v>667890.87</v>
      </c>
      <c r="F138" s="18">
        <v>1200252.3199999998</v>
      </c>
      <c r="G138" s="18">
        <v>1017023.2599999998</v>
      </c>
      <c r="H138" s="18">
        <v>1999013.3299999998</v>
      </c>
      <c r="I138" s="18">
        <v>3016036.59</v>
      </c>
      <c r="J138" s="18">
        <v>39079.339999999997</v>
      </c>
      <c r="K138" s="18">
        <v>9985.869999999999</v>
      </c>
      <c r="L138" s="18">
        <v>506041</v>
      </c>
      <c r="M138" s="18">
        <v>50860.840000000004</v>
      </c>
      <c r="N138" s="18">
        <v>30944.09</v>
      </c>
      <c r="O138" s="18">
        <v>161849.87</v>
      </c>
    </row>
    <row r="139" spans="1:15" x14ac:dyDescent="0.25">
      <c r="A139" s="17" t="s">
        <v>284</v>
      </c>
      <c r="B139" t="s">
        <v>200</v>
      </c>
      <c r="C139" s="18">
        <v>11807341.970000001</v>
      </c>
      <c r="D139" s="18">
        <v>80638.67</v>
      </c>
      <c r="E139" s="18">
        <v>816141.62</v>
      </c>
      <c r="F139" s="18">
        <v>1056939.96</v>
      </c>
      <c r="G139" s="18">
        <v>82421729.560000002</v>
      </c>
      <c r="H139" s="18">
        <v>13761062.219999999</v>
      </c>
      <c r="I139" s="18">
        <v>96182791.780000001</v>
      </c>
      <c r="J139" s="18">
        <v>365774.74000000005</v>
      </c>
      <c r="K139" s="18">
        <v>21450.77</v>
      </c>
      <c r="L139" s="18">
        <v>42780.18</v>
      </c>
      <c r="M139" s="18">
        <v>11441567.23</v>
      </c>
      <c r="N139" s="18">
        <v>59187.9</v>
      </c>
      <c r="O139" s="18">
        <v>773361.43999999983</v>
      </c>
    </row>
    <row r="140" spans="1:15" x14ac:dyDescent="0.25">
      <c r="A140" s="17" t="s">
        <v>285</v>
      </c>
      <c r="B140" t="s">
        <v>200</v>
      </c>
      <c r="C140" s="18">
        <v>1123527.33</v>
      </c>
      <c r="D140" s="18">
        <v>1352345.0399999998</v>
      </c>
      <c r="E140" s="18">
        <v>391181.66000000003</v>
      </c>
      <c r="F140" s="18">
        <v>1702296.58</v>
      </c>
      <c r="G140" s="18">
        <v>12452834.35</v>
      </c>
      <c r="H140" s="18">
        <v>4569350.6100000003</v>
      </c>
      <c r="I140" s="18">
        <v>17022184.960000001</v>
      </c>
      <c r="J140" s="18">
        <v>859712.8899999999</v>
      </c>
      <c r="K140" s="18">
        <v>11800.470000000001</v>
      </c>
      <c r="L140" s="18">
        <v>242518</v>
      </c>
      <c r="M140" s="18">
        <v>263814.44</v>
      </c>
      <c r="N140" s="18">
        <v>1340544.5699999998</v>
      </c>
      <c r="O140" s="18">
        <v>148663.66</v>
      </c>
    </row>
    <row r="141" spans="1:15" x14ac:dyDescent="0.25">
      <c r="A141" s="17" t="s">
        <v>175</v>
      </c>
      <c r="B141" t="s">
        <v>85</v>
      </c>
      <c r="C141" s="18">
        <v>62761.67</v>
      </c>
      <c r="D141" s="18">
        <v>0</v>
      </c>
      <c r="E141" s="18">
        <v>0</v>
      </c>
      <c r="F141" s="18">
        <v>0</v>
      </c>
      <c r="G141" s="18">
        <v>0</v>
      </c>
      <c r="H141" s="18">
        <v>62761.67</v>
      </c>
      <c r="I141" s="18">
        <v>62761.67</v>
      </c>
      <c r="J141" s="18">
        <v>0</v>
      </c>
      <c r="K141" s="18">
        <v>0</v>
      </c>
      <c r="L141" s="18">
        <v>0</v>
      </c>
      <c r="M141" s="18">
        <v>62761.67</v>
      </c>
      <c r="N141" s="18">
        <v>0</v>
      </c>
      <c r="O141" s="18">
        <v>0</v>
      </c>
    </row>
    <row r="142" spans="1:15" x14ac:dyDescent="0.25">
      <c r="A142" s="17" t="s">
        <v>286</v>
      </c>
      <c r="B142" t="s">
        <v>200</v>
      </c>
      <c r="C142" s="18">
        <v>1647556.3699999999</v>
      </c>
      <c r="D142" s="18">
        <v>1972571.1400000001</v>
      </c>
      <c r="E142" s="18">
        <v>1274951.6199999996</v>
      </c>
      <c r="F142" s="18">
        <v>15491064.09</v>
      </c>
      <c r="G142" s="18">
        <v>184014792.35999995</v>
      </c>
      <c r="H142" s="18">
        <v>20386143.219999999</v>
      </c>
      <c r="I142" s="18">
        <v>204400935.57999995</v>
      </c>
      <c r="J142" s="18">
        <v>1076553.52</v>
      </c>
      <c r="K142" s="18">
        <v>188625.13999999998</v>
      </c>
      <c r="L142" s="18">
        <v>221355.44</v>
      </c>
      <c r="M142" s="18">
        <v>571002.85</v>
      </c>
      <c r="N142" s="18">
        <v>1783946</v>
      </c>
      <c r="O142" s="18">
        <v>1053596.18</v>
      </c>
    </row>
    <row r="143" spans="1:15" x14ac:dyDescent="0.25">
      <c r="A143" s="17" t="s">
        <v>176</v>
      </c>
      <c r="B143" t="s">
        <v>85</v>
      </c>
      <c r="C143" s="18">
        <v>9884.02</v>
      </c>
      <c r="D143" s="18">
        <v>19030</v>
      </c>
      <c r="E143" s="18">
        <v>0</v>
      </c>
      <c r="F143" s="18">
        <v>48586.43</v>
      </c>
      <c r="G143" s="18">
        <v>51416.86</v>
      </c>
      <c r="H143" s="18">
        <v>77500.45</v>
      </c>
      <c r="I143" s="18">
        <v>128917.31</v>
      </c>
      <c r="J143" s="18">
        <v>0</v>
      </c>
      <c r="K143" s="18">
        <v>0</v>
      </c>
      <c r="L143" s="18">
        <v>0</v>
      </c>
      <c r="M143" s="18">
        <v>9884.02</v>
      </c>
      <c r="N143" s="18">
        <v>19030</v>
      </c>
      <c r="O143" s="18">
        <v>0</v>
      </c>
    </row>
    <row r="144" spans="1:15" x14ac:dyDescent="0.25">
      <c r="A144" s="17" t="s">
        <v>287</v>
      </c>
      <c r="B144" t="s">
        <v>200</v>
      </c>
      <c r="C144" s="18">
        <v>120812449.16</v>
      </c>
      <c r="D144" s="18">
        <v>19127010.860000003</v>
      </c>
      <c r="E144" s="18">
        <v>23638364.459999997</v>
      </c>
      <c r="F144" s="18">
        <v>131233294.96000001</v>
      </c>
      <c r="G144" s="18">
        <v>5875608113.6700001</v>
      </c>
      <c r="H144" s="18">
        <v>294811119.44000006</v>
      </c>
      <c r="I144" s="18">
        <v>6170419233.1100006</v>
      </c>
      <c r="J144" s="18">
        <v>18859900.490000002</v>
      </c>
      <c r="K144" s="18">
        <v>6170686.1399999997</v>
      </c>
      <c r="L144" s="18">
        <v>10836776.880000001</v>
      </c>
      <c r="M144" s="18">
        <v>101952548.66999999</v>
      </c>
      <c r="N144" s="18">
        <v>12956324.720000001</v>
      </c>
      <c r="O144" s="18">
        <v>12801587.58</v>
      </c>
    </row>
    <row r="145" spans="1:15" x14ac:dyDescent="0.25">
      <c r="A145" s="17" t="s">
        <v>288</v>
      </c>
      <c r="B145" t="s">
        <v>200</v>
      </c>
      <c r="C145" s="18">
        <v>2917184.97</v>
      </c>
      <c r="D145" s="18">
        <v>466089.63</v>
      </c>
      <c r="E145" s="18">
        <v>419312.10000000003</v>
      </c>
      <c r="F145" s="18">
        <v>1226469.49</v>
      </c>
      <c r="G145" s="18">
        <v>50042699.149999984</v>
      </c>
      <c r="H145" s="18">
        <v>5029056.1900000004</v>
      </c>
      <c r="I145" s="18">
        <v>55071755.339999981</v>
      </c>
      <c r="J145" s="18">
        <v>1752557.5599999998</v>
      </c>
      <c r="K145" s="18">
        <v>295506.03999999998</v>
      </c>
      <c r="L145" s="18">
        <v>58812.2</v>
      </c>
      <c r="M145" s="18">
        <v>1164627.4100000001</v>
      </c>
      <c r="N145" s="18">
        <v>170583.59</v>
      </c>
      <c r="O145" s="18">
        <v>360499.89999999997</v>
      </c>
    </row>
    <row r="146" spans="1:15" x14ac:dyDescent="0.25">
      <c r="A146" s="17" t="s">
        <v>178</v>
      </c>
      <c r="B146" t="s">
        <v>85</v>
      </c>
      <c r="C146" s="18">
        <v>270377.7</v>
      </c>
      <c r="D146" s="18">
        <v>0</v>
      </c>
      <c r="E146" s="18">
        <v>56690.630000000005</v>
      </c>
      <c r="F146" s="18">
        <v>524693.22</v>
      </c>
      <c r="G146" s="18">
        <v>4937723.9200000009</v>
      </c>
      <c r="H146" s="18">
        <v>851761.55</v>
      </c>
      <c r="I146" s="18">
        <v>5789485.4700000007</v>
      </c>
      <c r="J146" s="18">
        <v>0</v>
      </c>
      <c r="K146" s="18">
        <v>0</v>
      </c>
      <c r="L146" s="18">
        <v>0</v>
      </c>
      <c r="M146" s="18">
        <v>270377.70000000007</v>
      </c>
      <c r="N146" s="18">
        <v>0</v>
      </c>
      <c r="O146" s="18">
        <v>56690.630000000005</v>
      </c>
    </row>
    <row r="147" spans="1:15" x14ac:dyDescent="0.25">
      <c r="A147" s="17" t="s">
        <v>289</v>
      </c>
      <c r="B147" t="s">
        <v>200</v>
      </c>
      <c r="C147" s="18">
        <v>8018453.6299999999</v>
      </c>
      <c r="D147" s="18">
        <v>3158432.96</v>
      </c>
      <c r="E147" s="18">
        <v>1824911.92</v>
      </c>
      <c r="F147" s="18">
        <v>18241568.07</v>
      </c>
      <c r="G147" s="18">
        <v>79961336.739999995</v>
      </c>
      <c r="H147" s="18">
        <v>31243366.579999998</v>
      </c>
      <c r="I147" s="18">
        <v>111204703.31999999</v>
      </c>
      <c r="J147" s="18">
        <v>5596919.6899999995</v>
      </c>
      <c r="K147" s="18">
        <v>382278.9</v>
      </c>
      <c r="L147" s="18">
        <v>599423.93999999994</v>
      </c>
      <c r="M147" s="18">
        <v>2421533.94</v>
      </c>
      <c r="N147" s="18">
        <v>2776154.06</v>
      </c>
      <c r="O147" s="18">
        <v>1225487.98</v>
      </c>
    </row>
    <row r="148" spans="1:15" x14ac:dyDescent="0.25">
      <c r="A148" s="17" t="s">
        <v>179</v>
      </c>
      <c r="B148" t="s">
        <v>85</v>
      </c>
      <c r="C148" s="18">
        <v>159450.38</v>
      </c>
      <c r="D148" s="18">
        <v>0</v>
      </c>
      <c r="E148" s="18">
        <v>39894</v>
      </c>
      <c r="F148" s="18">
        <v>7405.88</v>
      </c>
      <c r="G148" s="18">
        <v>105069.11</v>
      </c>
      <c r="H148" s="18">
        <v>206750.26</v>
      </c>
      <c r="I148" s="18">
        <v>311819.37</v>
      </c>
      <c r="J148" s="18">
        <v>159450.38</v>
      </c>
      <c r="K148" s="18">
        <v>0</v>
      </c>
      <c r="L148" s="18">
        <v>39894</v>
      </c>
      <c r="M148" s="18">
        <v>0</v>
      </c>
      <c r="N148" s="18">
        <v>0</v>
      </c>
      <c r="O148" s="18">
        <v>0</v>
      </c>
    </row>
    <row r="149" spans="1:15" x14ac:dyDescent="0.25">
      <c r="A149" s="17" t="s">
        <v>290</v>
      </c>
      <c r="B149" t="s">
        <v>200</v>
      </c>
      <c r="C149" s="18">
        <v>262640.95</v>
      </c>
      <c r="D149" s="18">
        <v>192352.36</v>
      </c>
      <c r="E149" s="18">
        <v>115677.24</v>
      </c>
      <c r="F149" s="18">
        <v>41255.64</v>
      </c>
      <c r="G149" s="18">
        <v>22505615.949999999</v>
      </c>
      <c r="H149" s="18">
        <v>611926.19000000006</v>
      </c>
      <c r="I149" s="18">
        <v>23117542.140000001</v>
      </c>
      <c r="J149" s="18">
        <v>0</v>
      </c>
      <c r="K149" s="18">
        <v>0</v>
      </c>
      <c r="L149" s="18">
        <v>0</v>
      </c>
      <c r="M149" s="18">
        <v>262640.95</v>
      </c>
      <c r="N149" s="18">
        <v>192352.36</v>
      </c>
      <c r="O149" s="18">
        <v>115677.24</v>
      </c>
    </row>
    <row r="150" spans="1:15" x14ac:dyDescent="0.25">
      <c r="A150" s="17" t="s">
        <v>291</v>
      </c>
      <c r="B150" t="s">
        <v>200</v>
      </c>
      <c r="C150" s="18">
        <v>87221.59</v>
      </c>
      <c r="D150" s="18">
        <v>194703.94</v>
      </c>
      <c r="E150" s="18">
        <v>33473.89</v>
      </c>
      <c r="F150" s="18">
        <v>431084.99</v>
      </c>
      <c r="G150" s="18">
        <v>2948097.71</v>
      </c>
      <c r="H150" s="18">
        <v>746484.41</v>
      </c>
      <c r="I150" s="18">
        <v>3694582.12</v>
      </c>
      <c r="J150" s="18">
        <v>18478.150000000001</v>
      </c>
      <c r="K150" s="18">
        <v>7449</v>
      </c>
      <c r="L150" s="18">
        <v>30300</v>
      </c>
      <c r="M150" s="18">
        <v>68743.44</v>
      </c>
      <c r="N150" s="18">
        <v>187254.94</v>
      </c>
      <c r="O150" s="18">
        <v>3173.89</v>
      </c>
    </row>
    <row r="151" spans="1:15" x14ac:dyDescent="0.25">
      <c r="A151" s="17" t="s">
        <v>292</v>
      </c>
      <c r="B151" t="s">
        <v>200</v>
      </c>
      <c r="C151" s="18">
        <v>487727.32</v>
      </c>
      <c r="D151" s="18">
        <v>4915</v>
      </c>
      <c r="E151" s="18">
        <v>0</v>
      </c>
      <c r="F151" s="18">
        <v>94388.55</v>
      </c>
      <c r="G151" s="18">
        <v>709760.35</v>
      </c>
      <c r="H151" s="18">
        <v>587030.87</v>
      </c>
      <c r="I151" s="18">
        <v>1296791.22</v>
      </c>
      <c r="J151" s="18">
        <v>440688.32</v>
      </c>
      <c r="K151" s="18">
        <v>3467</v>
      </c>
      <c r="L151" s="18">
        <v>0</v>
      </c>
      <c r="M151" s="18">
        <v>47039</v>
      </c>
      <c r="N151" s="18">
        <v>1448</v>
      </c>
      <c r="O151" s="18">
        <v>0</v>
      </c>
    </row>
    <row r="152" spans="1:15" x14ac:dyDescent="0.25">
      <c r="A152" s="17" t="s">
        <v>182</v>
      </c>
      <c r="B152" t="s">
        <v>85</v>
      </c>
      <c r="C152" s="18">
        <v>0</v>
      </c>
      <c r="D152" s="18">
        <v>334254.85000000009</v>
      </c>
      <c r="E152" s="18">
        <v>0</v>
      </c>
      <c r="F152" s="18">
        <v>214237.33000000002</v>
      </c>
      <c r="G152" s="18">
        <v>0</v>
      </c>
      <c r="H152" s="18">
        <v>548492.18000000017</v>
      </c>
      <c r="I152" s="18">
        <v>548492.18000000017</v>
      </c>
      <c r="J152" s="18">
        <v>0</v>
      </c>
      <c r="K152" s="18">
        <v>0</v>
      </c>
      <c r="L152" s="18">
        <v>0</v>
      </c>
      <c r="M152" s="18">
        <v>0</v>
      </c>
      <c r="N152" s="18">
        <v>334254.85000000003</v>
      </c>
      <c r="O152" s="18">
        <v>0</v>
      </c>
    </row>
    <row r="153" spans="1:15" x14ac:dyDescent="0.25">
      <c r="A153" s="17" t="s">
        <v>293</v>
      </c>
      <c r="B153" t="s">
        <v>200</v>
      </c>
      <c r="C153" s="18">
        <v>25652770.519999996</v>
      </c>
      <c r="D153" s="18">
        <v>12343612.319999997</v>
      </c>
      <c r="E153" s="18">
        <v>6553481.9999999991</v>
      </c>
      <c r="F153" s="18">
        <v>20927457.439999998</v>
      </c>
      <c r="G153" s="18">
        <v>812192241.78999996</v>
      </c>
      <c r="H153" s="18">
        <v>65477322.279999986</v>
      </c>
      <c r="I153" s="18">
        <v>877669564.06999993</v>
      </c>
      <c r="J153" s="18">
        <v>2782156.1</v>
      </c>
      <c r="K153" s="18">
        <v>559814.94999999995</v>
      </c>
      <c r="L153" s="18">
        <v>315584.86</v>
      </c>
      <c r="M153" s="18">
        <v>22870614.419999998</v>
      </c>
      <c r="N153" s="18">
        <v>11783797.369999999</v>
      </c>
      <c r="O153" s="18">
        <v>6237897.1400000006</v>
      </c>
    </row>
    <row r="154" spans="1:15" x14ac:dyDescent="0.25">
      <c r="A154" s="17" t="s">
        <v>183</v>
      </c>
      <c r="B154" t="s">
        <v>85</v>
      </c>
      <c r="C154" s="18">
        <v>884289.71000000008</v>
      </c>
      <c r="D154" s="18">
        <v>1578122.65</v>
      </c>
      <c r="E154" s="18">
        <v>3794338.8099999996</v>
      </c>
      <c r="F154" s="18">
        <v>1708308.0600000003</v>
      </c>
      <c r="G154" s="18">
        <v>5234038.4600000009</v>
      </c>
      <c r="H154" s="18">
        <v>7965059.2300000004</v>
      </c>
      <c r="I154" s="18">
        <v>13199097.690000001</v>
      </c>
      <c r="J154" s="18">
        <v>4500</v>
      </c>
      <c r="K154" s="18">
        <v>2105.1999999999998</v>
      </c>
      <c r="L154" s="18">
        <v>0</v>
      </c>
      <c r="M154" s="18">
        <v>879789.71</v>
      </c>
      <c r="N154" s="18">
        <v>1576017.45</v>
      </c>
      <c r="O154" s="18">
        <v>3794338.8099999996</v>
      </c>
    </row>
    <row r="155" spans="1:15" x14ac:dyDescent="0.25">
      <c r="A155" s="17" t="s">
        <v>294</v>
      </c>
      <c r="B155" t="s">
        <v>200</v>
      </c>
      <c r="C155" s="18">
        <v>27684196.119999997</v>
      </c>
      <c r="D155" s="18">
        <v>14969852.070000002</v>
      </c>
      <c r="E155" s="18">
        <v>472127.52000000008</v>
      </c>
      <c r="F155" s="18">
        <v>23626556.739999995</v>
      </c>
      <c r="G155" s="18">
        <v>284557459.10000002</v>
      </c>
      <c r="H155" s="18">
        <v>66752732.449999996</v>
      </c>
      <c r="I155" s="18">
        <v>351310191.55000001</v>
      </c>
      <c r="J155" s="18">
        <v>764552.29</v>
      </c>
      <c r="K155" s="18">
        <v>675240.3</v>
      </c>
      <c r="L155" s="18">
        <v>115792.78</v>
      </c>
      <c r="M155" s="18">
        <v>26919643.829999998</v>
      </c>
      <c r="N155" s="18">
        <v>14294611.77</v>
      </c>
      <c r="O155" s="18">
        <v>356334.74</v>
      </c>
    </row>
    <row r="156" spans="1:15" x14ac:dyDescent="0.25">
      <c r="A156" s="17" t="s">
        <v>184</v>
      </c>
      <c r="B156" t="s">
        <v>85</v>
      </c>
      <c r="C156" s="18">
        <v>6860603.7800000003</v>
      </c>
      <c r="D156" s="18">
        <v>3025411.56</v>
      </c>
      <c r="E156" s="18">
        <v>5869070.3899999987</v>
      </c>
      <c r="F156" s="18">
        <v>8359429.8099999996</v>
      </c>
      <c r="G156" s="18">
        <v>15999682.380000001</v>
      </c>
      <c r="H156" s="18">
        <v>24114515.539999999</v>
      </c>
      <c r="I156" s="18">
        <v>40114197.920000002</v>
      </c>
      <c r="J156" s="18">
        <v>363105.36000000004</v>
      </c>
      <c r="K156" s="18">
        <v>657102.06999999995</v>
      </c>
      <c r="L156" s="18">
        <v>169429.69999999998</v>
      </c>
      <c r="M156" s="18">
        <v>6497498.4200000009</v>
      </c>
      <c r="N156" s="18">
        <v>2368309.4899999998</v>
      </c>
      <c r="O156" s="18">
        <v>5699640.6899999967</v>
      </c>
    </row>
    <row r="157" spans="1:15" x14ac:dyDescent="0.25">
      <c r="A157" s="17" t="s">
        <v>295</v>
      </c>
      <c r="B157" t="s">
        <v>200</v>
      </c>
      <c r="C157" s="18">
        <v>17353581.489999998</v>
      </c>
      <c r="D157" s="18">
        <v>1467223.17</v>
      </c>
      <c r="E157" s="18">
        <v>3802187.4</v>
      </c>
      <c r="F157" s="18">
        <v>8401830.3399999999</v>
      </c>
      <c r="G157" s="18">
        <v>749924130.95999992</v>
      </c>
      <c r="H157" s="18">
        <v>31024822.399999995</v>
      </c>
      <c r="I157" s="18">
        <v>780948953.3599999</v>
      </c>
      <c r="J157" s="18">
        <v>1188011.98</v>
      </c>
      <c r="K157" s="18">
        <v>602147.44000000006</v>
      </c>
      <c r="L157" s="18">
        <v>1481506.0499999998</v>
      </c>
      <c r="M157" s="18">
        <v>16165569.510000002</v>
      </c>
      <c r="N157" s="18">
        <v>865075.7300000001</v>
      </c>
      <c r="O157" s="18">
        <v>2320681.35</v>
      </c>
    </row>
    <row r="158" spans="1:15" x14ac:dyDescent="0.25">
      <c r="A158" s="17" t="s">
        <v>185</v>
      </c>
      <c r="B158" t="s">
        <v>85</v>
      </c>
      <c r="C158" s="18">
        <v>1693576.7100000007</v>
      </c>
      <c r="D158" s="18">
        <v>2056094.5100000005</v>
      </c>
      <c r="E158" s="18">
        <v>2777099.94</v>
      </c>
      <c r="F158" s="18">
        <v>6894690.6900000041</v>
      </c>
      <c r="G158" s="18">
        <v>10656158.549999991</v>
      </c>
      <c r="H158" s="18">
        <v>13421461.850000005</v>
      </c>
      <c r="I158" s="18">
        <v>24077620.399999999</v>
      </c>
      <c r="J158" s="18">
        <v>379207.86</v>
      </c>
      <c r="K158" s="18">
        <v>777673.70000000007</v>
      </c>
      <c r="L158" s="18">
        <v>0</v>
      </c>
      <c r="M158" s="18">
        <v>1314368.8499999999</v>
      </c>
      <c r="N158" s="18">
        <v>1278420.8100000003</v>
      </c>
      <c r="O158" s="18">
        <v>2777099.9400000004</v>
      </c>
    </row>
    <row r="159" spans="1:15" x14ac:dyDescent="0.25">
      <c r="A159" s="17" t="s">
        <v>296</v>
      </c>
      <c r="B159" t="s">
        <v>200</v>
      </c>
      <c r="C159" s="18">
        <v>407304</v>
      </c>
      <c r="D159" s="18">
        <v>255227.78</v>
      </c>
      <c r="E159" s="18">
        <v>305821.91000000003</v>
      </c>
      <c r="F159" s="18">
        <v>629205.74</v>
      </c>
      <c r="G159" s="18">
        <v>1337176.8700000001</v>
      </c>
      <c r="H159" s="18">
        <v>1597559.4300000002</v>
      </c>
      <c r="I159" s="18">
        <v>2934736.3000000003</v>
      </c>
      <c r="J159" s="18">
        <v>131411.20000000001</v>
      </c>
      <c r="K159" s="18">
        <v>123421.8</v>
      </c>
      <c r="L159" s="18">
        <v>58332</v>
      </c>
      <c r="M159" s="18">
        <v>275892.8</v>
      </c>
      <c r="N159" s="18">
        <v>131805.97999999998</v>
      </c>
      <c r="O159" s="18">
        <v>247489.91</v>
      </c>
    </row>
    <row r="160" spans="1:15" x14ac:dyDescent="0.25">
      <c r="A160" s="17" t="s">
        <v>297</v>
      </c>
      <c r="B160" t="s">
        <v>200</v>
      </c>
      <c r="C160" s="18">
        <v>34221367.100000001</v>
      </c>
      <c r="D160" s="18">
        <v>5766920.669999999</v>
      </c>
      <c r="E160" s="18">
        <v>2806197.03</v>
      </c>
      <c r="F160" s="18">
        <v>14216753.779999999</v>
      </c>
      <c r="G160" s="18">
        <v>232554412.17999995</v>
      </c>
      <c r="H160" s="18">
        <v>57011238.580000006</v>
      </c>
      <c r="I160" s="18">
        <v>289565650.75999993</v>
      </c>
      <c r="J160" s="18">
        <v>14431611.490000002</v>
      </c>
      <c r="K160" s="18">
        <v>956473.13</v>
      </c>
      <c r="L160" s="18">
        <v>439236.65</v>
      </c>
      <c r="M160" s="18">
        <v>19789755.609999999</v>
      </c>
      <c r="N160" s="18">
        <v>4810447.54</v>
      </c>
      <c r="O160" s="18">
        <v>2366960.38</v>
      </c>
    </row>
    <row r="161" spans="1:15" x14ac:dyDescent="0.25">
      <c r="A161" s="17" t="s">
        <v>187</v>
      </c>
      <c r="B161" t="s">
        <v>85</v>
      </c>
      <c r="C161" s="18">
        <v>607262.45999999985</v>
      </c>
      <c r="D161" s="18">
        <v>3101542.4399999995</v>
      </c>
      <c r="E161" s="18">
        <v>1202675.2499999998</v>
      </c>
      <c r="F161" s="18">
        <v>3061197.92</v>
      </c>
      <c r="G161" s="18">
        <v>4139833.6300000004</v>
      </c>
      <c r="H161" s="18">
        <v>7972678.0699999994</v>
      </c>
      <c r="I161" s="18">
        <v>12112511.699999999</v>
      </c>
      <c r="J161" s="18">
        <v>21120</v>
      </c>
      <c r="K161" s="18">
        <v>53556.860000000008</v>
      </c>
      <c r="L161" s="18">
        <v>1177300.25</v>
      </c>
      <c r="M161" s="18">
        <v>586142.46</v>
      </c>
      <c r="N161" s="18">
        <v>3047985.58</v>
      </c>
      <c r="O161" s="18">
        <v>25375</v>
      </c>
    </row>
    <row r="162" spans="1:15" x14ac:dyDescent="0.25">
      <c r="A162" s="17" t="s">
        <v>298</v>
      </c>
      <c r="B162" t="s">
        <v>200</v>
      </c>
      <c r="C162" s="18">
        <v>16679124.59</v>
      </c>
      <c r="D162" s="18">
        <v>865128.32</v>
      </c>
      <c r="E162" s="18">
        <v>1111684.17</v>
      </c>
      <c r="F162" s="18">
        <v>2649989.7800000007</v>
      </c>
      <c r="G162" s="18">
        <v>504253105.18000001</v>
      </c>
      <c r="H162" s="18">
        <v>21305926.859999999</v>
      </c>
      <c r="I162" s="18">
        <v>525559032.04000002</v>
      </c>
      <c r="J162" s="18">
        <v>2387839.91</v>
      </c>
      <c r="K162" s="18">
        <v>1046.5</v>
      </c>
      <c r="L162" s="18">
        <v>114474.31</v>
      </c>
      <c r="M162" s="18">
        <v>14291284.68</v>
      </c>
      <c r="N162" s="18">
        <v>864081.82</v>
      </c>
      <c r="O162" s="18">
        <v>997209.85999999987</v>
      </c>
    </row>
    <row r="163" spans="1:15" x14ac:dyDescent="0.25">
      <c r="A163" s="17" t="s">
        <v>188</v>
      </c>
      <c r="B163" t="s">
        <v>85</v>
      </c>
      <c r="C163" s="18">
        <v>153737</v>
      </c>
      <c r="D163" s="18">
        <v>177900</v>
      </c>
      <c r="E163" s="18">
        <v>52515</v>
      </c>
      <c r="F163" s="18">
        <v>20103.43</v>
      </c>
      <c r="G163" s="18">
        <v>90313.489999999991</v>
      </c>
      <c r="H163" s="18">
        <v>404255.43</v>
      </c>
      <c r="I163" s="18">
        <v>494568.92</v>
      </c>
      <c r="J163" s="18">
        <v>75000</v>
      </c>
      <c r="K163" s="18">
        <v>20400</v>
      </c>
      <c r="L163" s="18">
        <v>0</v>
      </c>
      <c r="M163" s="18">
        <v>78737</v>
      </c>
      <c r="N163" s="18">
        <v>157500</v>
      </c>
      <c r="O163" s="18">
        <v>52515</v>
      </c>
    </row>
    <row r="164" spans="1:15" x14ac:dyDescent="0.25">
      <c r="A164" s="17" t="s">
        <v>299</v>
      </c>
      <c r="B164" t="s">
        <v>200</v>
      </c>
      <c r="C164" s="18">
        <v>13419297.139999997</v>
      </c>
      <c r="D164" s="18">
        <v>1384789.5799999998</v>
      </c>
      <c r="E164" s="18">
        <v>1618173.17</v>
      </c>
      <c r="F164" s="18">
        <v>5190961.38</v>
      </c>
      <c r="G164" s="18">
        <v>114799764.66</v>
      </c>
      <c r="H164" s="18">
        <v>21613221.269999996</v>
      </c>
      <c r="I164" s="18">
        <v>136412985.93000001</v>
      </c>
      <c r="J164" s="18">
        <v>12134408.879999999</v>
      </c>
      <c r="K164" s="18">
        <v>644191.67999999993</v>
      </c>
      <c r="L164" s="18">
        <v>564557.10999999987</v>
      </c>
      <c r="M164" s="18">
        <v>1284888.2599999998</v>
      </c>
      <c r="N164" s="18">
        <v>740597.89999999991</v>
      </c>
      <c r="O164" s="18">
        <v>1053616.06</v>
      </c>
    </row>
    <row r="165" spans="1:15" x14ac:dyDescent="0.25">
      <c r="A165" s="17" t="s">
        <v>189</v>
      </c>
      <c r="B165" t="s">
        <v>85</v>
      </c>
      <c r="C165" s="18">
        <v>0</v>
      </c>
      <c r="D165" s="18">
        <v>0</v>
      </c>
      <c r="E165" s="18">
        <v>0</v>
      </c>
      <c r="F165" s="18">
        <v>0</v>
      </c>
      <c r="G165" s="18">
        <v>6533</v>
      </c>
      <c r="H165" s="18">
        <v>0</v>
      </c>
      <c r="I165" s="18">
        <v>6533</v>
      </c>
      <c r="J165" s="18">
        <v>0</v>
      </c>
      <c r="K165" s="18">
        <v>0</v>
      </c>
      <c r="L165" s="18">
        <v>0</v>
      </c>
      <c r="M165" s="18">
        <v>0</v>
      </c>
      <c r="N165" s="18">
        <v>0</v>
      </c>
      <c r="O165" s="18">
        <v>0</v>
      </c>
    </row>
    <row r="166" spans="1:15" x14ac:dyDescent="0.25">
      <c r="A166" s="17" t="s">
        <v>300</v>
      </c>
      <c r="B166" t="s">
        <v>200</v>
      </c>
      <c r="C166" s="18">
        <v>690982.01000000013</v>
      </c>
      <c r="D166" s="18">
        <v>163257.51</v>
      </c>
      <c r="E166" s="18">
        <v>811904.38</v>
      </c>
      <c r="F166" s="18">
        <v>2908413.1100000003</v>
      </c>
      <c r="G166" s="18">
        <v>50510330.589999989</v>
      </c>
      <c r="H166" s="18">
        <v>4574557.0100000007</v>
      </c>
      <c r="I166" s="18">
        <v>55084887.599999987</v>
      </c>
      <c r="J166" s="18">
        <v>565852.72</v>
      </c>
      <c r="K166" s="18">
        <v>40515.32</v>
      </c>
      <c r="L166" s="18">
        <v>532594.98</v>
      </c>
      <c r="M166" s="18">
        <v>125129.29000000001</v>
      </c>
      <c r="N166" s="18">
        <v>122742.19</v>
      </c>
      <c r="O166" s="18">
        <v>279309.40000000002</v>
      </c>
    </row>
    <row r="167" spans="1:15" x14ac:dyDescent="0.25">
      <c r="A167" s="17" t="s">
        <v>301</v>
      </c>
      <c r="B167" t="s">
        <v>200</v>
      </c>
      <c r="C167" s="18">
        <v>46830.3</v>
      </c>
      <c r="D167" s="18">
        <v>44810.080000000002</v>
      </c>
      <c r="E167" s="18">
        <v>9686.99</v>
      </c>
      <c r="F167" s="18">
        <v>29474.829999999998</v>
      </c>
      <c r="G167" s="18">
        <v>191008.33</v>
      </c>
      <c r="H167" s="18">
        <v>130802.20000000001</v>
      </c>
      <c r="I167" s="18">
        <v>321810.53000000003</v>
      </c>
      <c r="J167" s="18">
        <v>11735.17</v>
      </c>
      <c r="K167" s="18">
        <v>33509.96</v>
      </c>
      <c r="L167" s="18">
        <v>5022.1399999999994</v>
      </c>
      <c r="M167" s="18">
        <v>35095.129999999997</v>
      </c>
      <c r="N167" s="18">
        <v>11300.12</v>
      </c>
      <c r="O167" s="18">
        <v>4664.8499999999995</v>
      </c>
    </row>
    <row r="168" spans="1:15" x14ac:dyDescent="0.25">
      <c r="A168" s="17" t="s">
        <v>302</v>
      </c>
      <c r="B168" t="s">
        <v>200</v>
      </c>
      <c r="C168" s="18">
        <v>1403509.57</v>
      </c>
      <c r="D168" s="18">
        <v>498827.17</v>
      </c>
      <c r="E168" s="18">
        <v>856673.62000000011</v>
      </c>
      <c r="F168" s="18">
        <v>1752124.52</v>
      </c>
      <c r="G168" s="18">
        <v>126084069.17</v>
      </c>
      <c r="H168" s="18">
        <v>4511134.8800000008</v>
      </c>
      <c r="I168" s="18">
        <v>130595204.05</v>
      </c>
      <c r="J168" s="18">
        <v>345991.18</v>
      </c>
      <c r="K168" s="18">
        <v>77607</v>
      </c>
      <c r="L168" s="18">
        <v>286397.29000000004</v>
      </c>
      <c r="M168" s="18">
        <v>1057518.3899999999</v>
      </c>
      <c r="N168" s="18">
        <v>421220.17000000004</v>
      </c>
      <c r="O168" s="18">
        <v>570276.32999999996</v>
      </c>
    </row>
    <row r="169" spans="1:15" x14ac:dyDescent="0.25">
      <c r="A169" s="17" t="s">
        <v>192</v>
      </c>
      <c r="B169" t="s">
        <v>85</v>
      </c>
      <c r="C169" s="18">
        <v>202053</v>
      </c>
      <c r="D169" s="18">
        <v>0</v>
      </c>
      <c r="E169" s="18">
        <v>0</v>
      </c>
      <c r="F169" s="18">
        <v>0</v>
      </c>
      <c r="G169" s="18">
        <v>0</v>
      </c>
      <c r="H169" s="18">
        <v>202053</v>
      </c>
      <c r="I169" s="18">
        <v>202053</v>
      </c>
      <c r="J169" s="18">
        <v>0</v>
      </c>
      <c r="K169" s="18">
        <v>0</v>
      </c>
      <c r="L169" s="18">
        <v>0</v>
      </c>
      <c r="M169" s="18">
        <v>202053</v>
      </c>
      <c r="N169" s="18">
        <v>0</v>
      </c>
      <c r="O169" s="18">
        <v>0</v>
      </c>
    </row>
    <row r="170" spans="1:15" x14ac:dyDescent="0.25">
      <c r="A170" s="17" t="s">
        <v>303</v>
      </c>
      <c r="B170" t="s">
        <v>200</v>
      </c>
      <c r="C170" s="18">
        <v>56555868.739999995</v>
      </c>
      <c r="D170" s="18">
        <v>6499648.5700000012</v>
      </c>
      <c r="E170" s="18">
        <v>5561904.6899999995</v>
      </c>
      <c r="F170" s="18">
        <v>32110663.129999999</v>
      </c>
      <c r="G170" s="18">
        <v>245916431.48999998</v>
      </c>
      <c r="H170" s="18">
        <v>100728085.13</v>
      </c>
      <c r="I170" s="18">
        <v>346644516.62</v>
      </c>
      <c r="J170" s="18">
        <v>53188730.489999995</v>
      </c>
      <c r="K170" s="18">
        <v>521231.06</v>
      </c>
      <c r="L170" s="18">
        <v>1311964.57</v>
      </c>
      <c r="M170" s="18">
        <v>3367138.25</v>
      </c>
      <c r="N170" s="18">
        <v>5978417.5099999998</v>
      </c>
      <c r="O170" s="18">
        <v>4249940.12</v>
      </c>
    </row>
    <row r="171" spans="1:15" x14ac:dyDescent="0.25">
      <c r="A171" s="17" t="s">
        <v>193</v>
      </c>
      <c r="B171" t="s">
        <v>85</v>
      </c>
      <c r="C171" s="18">
        <v>710862.26</v>
      </c>
      <c r="D171" s="18">
        <v>29945</v>
      </c>
      <c r="E171" s="18">
        <v>135920.93</v>
      </c>
      <c r="F171" s="18">
        <v>453040.3</v>
      </c>
      <c r="G171" s="18">
        <v>934875.9500000003</v>
      </c>
      <c r="H171" s="18">
        <v>1329768.49</v>
      </c>
      <c r="I171" s="18">
        <v>2264644.4400000004</v>
      </c>
      <c r="J171" s="18">
        <v>638879.76</v>
      </c>
      <c r="K171" s="18">
        <v>11595</v>
      </c>
      <c r="L171" s="18">
        <v>0</v>
      </c>
      <c r="M171" s="18">
        <v>71982.5</v>
      </c>
      <c r="N171" s="18">
        <v>18350</v>
      </c>
      <c r="O171" s="18">
        <v>135920.93</v>
      </c>
    </row>
    <row r="172" spans="1:15" x14ac:dyDescent="0.25">
      <c r="A172" s="17" t="s">
        <v>304</v>
      </c>
      <c r="B172" t="s">
        <v>200</v>
      </c>
      <c r="C172" s="18">
        <v>169644.83</v>
      </c>
      <c r="D172" s="18">
        <v>226952.33000000002</v>
      </c>
      <c r="E172" s="18">
        <v>197062.50999999998</v>
      </c>
      <c r="F172" s="18">
        <v>71622.51999999999</v>
      </c>
      <c r="G172" s="18">
        <v>1969793.8399999999</v>
      </c>
      <c r="H172" s="18">
        <v>665282.19000000006</v>
      </c>
      <c r="I172" s="18">
        <v>2635076.0299999998</v>
      </c>
      <c r="J172" s="18">
        <v>150917.38999999998</v>
      </c>
      <c r="K172" s="18">
        <v>3240.15</v>
      </c>
      <c r="L172" s="18">
        <v>56860.479999999996</v>
      </c>
      <c r="M172" s="18">
        <v>18727.440000000002</v>
      </c>
      <c r="N172" s="18">
        <v>223712.18</v>
      </c>
      <c r="O172" s="18">
        <v>140202.03</v>
      </c>
    </row>
    <row r="173" spans="1:15" x14ac:dyDescent="0.25">
      <c r="A173" s="17" t="s">
        <v>194</v>
      </c>
      <c r="B173" t="s">
        <v>85</v>
      </c>
      <c r="C173" s="18">
        <v>0</v>
      </c>
      <c r="D173" s="18">
        <v>0</v>
      </c>
      <c r="E173" s="18">
        <v>0</v>
      </c>
      <c r="F173" s="18">
        <v>0</v>
      </c>
      <c r="G173" s="18">
        <v>0</v>
      </c>
      <c r="H173" s="18">
        <v>0</v>
      </c>
      <c r="I173" s="18">
        <v>0</v>
      </c>
      <c r="J173" s="18">
        <v>0</v>
      </c>
      <c r="K173" s="18">
        <v>0</v>
      </c>
      <c r="L173" s="18">
        <v>0</v>
      </c>
      <c r="M173" s="18">
        <v>0</v>
      </c>
      <c r="N173" s="18">
        <v>0</v>
      </c>
      <c r="O173" s="18">
        <v>0</v>
      </c>
    </row>
    <row r="174" spans="1:15" x14ac:dyDescent="0.25">
      <c r="A174" s="17" t="s">
        <v>305</v>
      </c>
      <c r="B174" t="s">
        <v>200</v>
      </c>
      <c r="C174" s="18">
        <v>371791.06999999995</v>
      </c>
      <c r="D174" s="18">
        <v>381265.49</v>
      </c>
      <c r="E174" s="18">
        <v>642480.74</v>
      </c>
      <c r="F174" s="18">
        <v>537046.49</v>
      </c>
      <c r="G174" s="18">
        <v>22379312.789999995</v>
      </c>
      <c r="H174" s="18">
        <v>1932583.7899999998</v>
      </c>
      <c r="I174" s="18">
        <v>24311896.579999994</v>
      </c>
      <c r="J174" s="18">
        <v>151052.68</v>
      </c>
      <c r="K174" s="18">
        <v>19000</v>
      </c>
      <c r="L174" s="18">
        <v>450579.81</v>
      </c>
      <c r="M174" s="18">
        <v>220738.39</v>
      </c>
      <c r="N174" s="18">
        <v>362265.49</v>
      </c>
      <c r="O174" s="18">
        <v>191900.93</v>
      </c>
    </row>
    <row r="175" spans="1:15" x14ac:dyDescent="0.25">
      <c r="A175" s="17" t="s">
        <v>195</v>
      </c>
      <c r="B175" t="s">
        <v>85</v>
      </c>
      <c r="C175" s="18">
        <v>231166.33000000005</v>
      </c>
      <c r="D175" s="18">
        <v>769873.65</v>
      </c>
      <c r="E175" s="18">
        <v>1121080.7400000002</v>
      </c>
      <c r="F175" s="18">
        <v>541275.67999999993</v>
      </c>
      <c r="G175" s="18">
        <v>372146.25</v>
      </c>
      <c r="H175" s="18">
        <v>2663396.4000000004</v>
      </c>
      <c r="I175" s="18">
        <v>3035542.6500000004</v>
      </c>
      <c r="J175" s="18">
        <v>231166.33</v>
      </c>
      <c r="K175" s="18">
        <v>0</v>
      </c>
      <c r="L175" s="18">
        <v>0</v>
      </c>
      <c r="M175" s="18">
        <v>0</v>
      </c>
      <c r="N175" s="18">
        <v>769873.65</v>
      </c>
      <c r="O175" s="18">
        <v>1121080.74</v>
      </c>
    </row>
    <row r="176" spans="1:15" x14ac:dyDescent="0.25">
      <c r="A176" s="17" t="s">
        <v>306</v>
      </c>
      <c r="B176" t="s">
        <v>200</v>
      </c>
      <c r="C176" s="18">
        <v>91712934.650000006</v>
      </c>
      <c r="D176" s="18">
        <v>3169076.88</v>
      </c>
      <c r="E176" s="18">
        <v>1726528.72</v>
      </c>
      <c r="F176" s="18">
        <v>25032307.490000002</v>
      </c>
      <c r="G176" s="18">
        <v>323447788.38</v>
      </c>
      <c r="H176" s="18">
        <v>121640847.74000001</v>
      </c>
      <c r="I176" s="18">
        <v>445088636.12</v>
      </c>
      <c r="J176" s="18">
        <v>84257468.700000003</v>
      </c>
      <c r="K176" s="18">
        <v>1350829.7999999998</v>
      </c>
      <c r="L176" s="18">
        <v>79699.960000000006</v>
      </c>
      <c r="M176" s="18">
        <v>7455465.9499999993</v>
      </c>
      <c r="N176" s="18">
        <v>1818247.08</v>
      </c>
      <c r="O176" s="18">
        <v>1646828.76</v>
      </c>
    </row>
    <row r="177" spans="1:16" x14ac:dyDescent="0.25">
      <c r="A177" s="17" t="s">
        <v>196</v>
      </c>
      <c r="B177" t="s">
        <v>85</v>
      </c>
      <c r="C177" s="18">
        <v>134789</v>
      </c>
      <c r="D177" s="18">
        <v>487411.37</v>
      </c>
      <c r="E177" s="18">
        <v>0</v>
      </c>
      <c r="F177" s="18">
        <v>437876.98000000004</v>
      </c>
      <c r="G177" s="18">
        <v>8331454.8900000006</v>
      </c>
      <c r="H177" s="18">
        <v>1060077.3500000001</v>
      </c>
      <c r="I177" s="18">
        <v>9391532.2400000002</v>
      </c>
      <c r="J177" s="18">
        <v>0</v>
      </c>
      <c r="K177" s="18">
        <v>246250</v>
      </c>
      <c r="L177" s="18">
        <v>0</v>
      </c>
      <c r="M177" s="18">
        <v>134789</v>
      </c>
      <c r="N177" s="18">
        <v>241161.37</v>
      </c>
      <c r="O177" s="18">
        <v>0</v>
      </c>
    </row>
    <row r="178" spans="1:16" x14ac:dyDescent="0.25">
      <c r="A178" s="17" t="s">
        <v>307</v>
      </c>
      <c r="B178" t="s">
        <v>200</v>
      </c>
      <c r="C178" s="18">
        <v>2994498.23</v>
      </c>
      <c r="D178" s="18">
        <v>159459.79999999999</v>
      </c>
      <c r="E178" s="18">
        <v>2446713.0300000003</v>
      </c>
      <c r="F178" s="18">
        <v>2648372.3699999996</v>
      </c>
      <c r="G178" s="18">
        <v>40528905.110000007</v>
      </c>
      <c r="H178" s="18">
        <v>8249043.4299999997</v>
      </c>
      <c r="I178" s="18">
        <v>48777948.540000007</v>
      </c>
      <c r="J178" s="18">
        <v>799412.5</v>
      </c>
      <c r="K178" s="18">
        <v>115000</v>
      </c>
      <c r="L178" s="18">
        <v>1692029.7399999998</v>
      </c>
      <c r="M178" s="18">
        <v>2195085.73</v>
      </c>
      <c r="N178" s="18">
        <v>44459.8</v>
      </c>
      <c r="O178" s="18">
        <v>754683.29</v>
      </c>
    </row>
    <row r="179" spans="1:16" x14ac:dyDescent="0.25">
      <c r="A179" s="17" t="s">
        <v>308</v>
      </c>
      <c r="B179" t="s">
        <v>200</v>
      </c>
      <c r="C179" s="18">
        <v>91657.430000000008</v>
      </c>
      <c r="D179" s="18">
        <v>165473.89000000001</v>
      </c>
      <c r="E179" s="18">
        <v>86388.88</v>
      </c>
      <c r="F179" s="18">
        <v>5223458.5199999996</v>
      </c>
      <c r="G179" s="18">
        <v>27078749.41</v>
      </c>
      <c r="H179" s="18">
        <v>5566978.7199999997</v>
      </c>
      <c r="I179" s="18">
        <v>32645728.129999999</v>
      </c>
      <c r="J179" s="18">
        <v>19891.18</v>
      </c>
      <c r="K179" s="18">
        <v>56025.919999999998</v>
      </c>
      <c r="L179" s="18">
        <v>19999.88</v>
      </c>
      <c r="M179" s="18">
        <v>71766.25</v>
      </c>
      <c r="N179" s="18">
        <v>109447.97</v>
      </c>
      <c r="O179" s="18">
        <v>66389</v>
      </c>
    </row>
    <row r="180" spans="1:16" x14ac:dyDescent="0.25">
      <c r="A180" s="17" t="s">
        <v>312</v>
      </c>
      <c r="B180" t="s">
        <v>311</v>
      </c>
      <c r="C180" s="18">
        <v>1995340</v>
      </c>
      <c r="D180" s="18">
        <v>380626.48</v>
      </c>
      <c r="E180" s="18">
        <v>613007.97</v>
      </c>
      <c r="F180" s="18">
        <v>879053.84</v>
      </c>
      <c r="G180" s="18">
        <v>8034253.6600000011</v>
      </c>
      <c r="H180" s="18">
        <v>3868028.29</v>
      </c>
      <c r="I180" s="18">
        <v>11902281.950000001</v>
      </c>
      <c r="J180" s="18">
        <v>1391017.5100000002</v>
      </c>
      <c r="K180" s="18">
        <v>5380.2</v>
      </c>
      <c r="L180" s="18">
        <v>39375.57</v>
      </c>
      <c r="M180" s="18">
        <v>604322.49</v>
      </c>
      <c r="N180" s="18">
        <v>375246.28</v>
      </c>
      <c r="O180" s="18">
        <v>573632.4</v>
      </c>
    </row>
    <row r="181" spans="1:16" x14ac:dyDescent="0.25">
      <c r="A181" s="17" t="s">
        <v>316</v>
      </c>
      <c r="B181" t="s">
        <v>200</v>
      </c>
      <c r="C181" s="18">
        <v>386755403.97999996</v>
      </c>
      <c r="D181" s="18">
        <v>120227529.62999998</v>
      </c>
      <c r="E181" s="18">
        <v>47578166.93</v>
      </c>
      <c r="F181" s="18">
        <v>271769599.97000003</v>
      </c>
      <c r="G181" s="18">
        <v>5896850868.5199986</v>
      </c>
      <c r="H181" s="18">
        <v>826330700.50999999</v>
      </c>
      <c r="I181" s="18">
        <v>6723181569.0299997</v>
      </c>
      <c r="J181" s="18">
        <v>194948201.18000001</v>
      </c>
      <c r="K181" s="18">
        <v>14756039.360000001</v>
      </c>
      <c r="L181" s="18">
        <v>14175377.970000004</v>
      </c>
      <c r="M181" s="18">
        <v>191807202.79999995</v>
      </c>
      <c r="N181" s="18">
        <v>105471490.27000003</v>
      </c>
      <c r="O181" s="18">
        <v>33402788.960000001</v>
      </c>
    </row>
    <row r="182" spans="1:16" x14ac:dyDescent="0.25">
      <c r="A182" s="17" t="s">
        <v>322</v>
      </c>
      <c r="B182" t="s">
        <v>85</v>
      </c>
      <c r="C182" s="18">
        <v>50387838.32000003</v>
      </c>
      <c r="D182" s="18">
        <v>61480013.769999988</v>
      </c>
      <c r="E182" s="18">
        <v>52695164.38000001</v>
      </c>
      <c r="F182" s="18">
        <v>100721410.40999997</v>
      </c>
      <c r="G182" s="18">
        <v>205181377.34000009</v>
      </c>
      <c r="H182" s="18">
        <v>265284426.87999994</v>
      </c>
      <c r="I182" s="18">
        <v>470465804.22000003</v>
      </c>
      <c r="J182" s="18">
        <v>14887005.759999994</v>
      </c>
      <c r="K182" s="18">
        <v>11939283.519999998</v>
      </c>
      <c r="L182" s="18">
        <v>1852104.2</v>
      </c>
      <c r="M182" s="18">
        <v>35500832.56000001</v>
      </c>
      <c r="N182" s="18">
        <v>49540730.249999993</v>
      </c>
      <c r="O182" s="18">
        <v>50843060.179999962</v>
      </c>
      <c r="P182" s="18"/>
    </row>
    <row r="183" spans="1:16" x14ac:dyDescent="0.25">
      <c r="A183" s="17" t="s">
        <v>321</v>
      </c>
      <c r="B183" t="s">
        <v>311</v>
      </c>
      <c r="C183" s="18">
        <v>437143242.30000001</v>
      </c>
      <c r="D183" s="18">
        <v>181707543.39999998</v>
      </c>
      <c r="E183" s="18">
        <v>100273331.31</v>
      </c>
      <c r="F183" s="18">
        <v>372491010.38</v>
      </c>
      <c r="G183" s="18">
        <v>6102032245.8599987</v>
      </c>
      <c r="H183" s="18">
        <v>1091615127.3899999</v>
      </c>
      <c r="I183" s="18">
        <v>7193647373.25</v>
      </c>
      <c r="J183" s="18">
        <v>209835206.94</v>
      </c>
      <c r="K183" s="18">
        <v>26695322.879999999</v>
      </c>
      <c r="L183" s="18">
        <v>16027482.170000004</v>
      </c>
      <c r="M183" s="18">
        <v>227308035.35999995</v>
      </c>
      <c r="N183" s="18">
        <v>155012220.52000001</v>
      </c>
      <c r="O183" s="18">
        <v>84245849.139999956</v>
      </c>
    </row>
  </sheetData>
  <autoFilter ref="A1:O182" xr:uid="{237D0DD4-6A3C-4ACD-9156-A8A6DEC3F48C}">
    <sortState xmlns:xlrd2="http://schemas.microsoft.com/office/spreadsheetml/2017/richdata2" ref="A2:O182">
      <sortCondition ref="A1:A182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D0BC8-5746-4577-BF50-FA34AEF965DF}">
  <dimension ref="A1:BW115"/>
  <sheetViews>
    <sheetView topLeftCell="A77" workbookViewId="0">
      <selection activeCell="A2" sqref="A2:XFD115"/>
    </sheetView>
  </sheetViews>
  <sheetFormatPr defaultRowHeight="15" x14ac:dyDescent="0.25"/>
  <cols>
    <col min="1" max="1" width="14.28515625" bestFit="1" customWidth="1"/>
    <col min="2" max="2" width="19" customWidth="1"/>
    <col min="3" max="3" width="16" bestFit="1" customWidth="1"/>
    <col min="4" max="4" width="18.5703125" bestFit="1" customWidth="1"/>
    <col min="5" max="5" width="15.85546875" bestFit="1" customWidth="1"/>
    <col min="6" max="6" width="16.42578125" bestFit="1" customWidth="1"/>
    <col min="7" max="7" width="14.7109375" bestFit="1" customWidth="1"/>
    <col min="8" max="9" width="14.140625" bestFit="1" customWidth="1"/>
    <col min="10" max="10" width="21.5703125" bestFit="1" customWidth="1"/>
    <col min="11" max="11" width="24" bestFit="1" customWidth="1"/>
    <col min="12" max="12" width="21.28515625" bestFit="1" customWidth="1"/>
    <col min="13" max="13" width="21.42578125" bestFit="1" customWidth="1"/>
    <col min="14" max="14" width="24" bestFit="1" customWidth="1"/>
    <col min="15" max="15" width="21.140625" bestFit="1" customWidth="1"/>
    <col min="16" max="16" width="14.140625" bestFit="1" customWidth="1"/>
    <col min="17" max="17" width="9.7109375" bestFit="1" customWidth="1"/>
    <col min="18" max="19" width="13.140625" bestFit="1" customWidth="1"/>
    <col min="20" max="20" width="13.28515625" bestFit="1" customWidth="1"/>
    <col min="21" max="21" width="13.140625" bestFit="1" customWidth="1"/>
    <col min="22" max="22" width="7.7109375" bestFit="1" customWidth="1"/>
    <col min="23" max="24" width="12.140625" bestFit="1" customWidth="1"/>
    <col min="25" max="26" width="14.42578125" bestFit="1" customWidth="1"/>
    <col min="27" max="27" width="12.7109375" bestFit="1" customWidth="1"/>
    <col min="28" max="28" width="12.140625" bestFit="1" customWidth="1"/>
    <col min="29" max="29" width="11" bestFit="1" customWidth="1"/>
    <col min="30" max="30" width="11.28515625" bestFit="1" customWidth="1"/>
    <col min="31" max="31" width="13.140625" bestFit="1" customWidth="1"/>
    <col min="32" max="32" width="11" bestFit="1" customWidth="1"/>
    <col min="33" max="34" width="12.140625" bestFit="1" customWidth="1"/>
    <col min="35" max="35" width="11.28515625" bestFit="1" customWidth="1"/>
    <col min="36" max="36" width="13.140625" bestFit="1" customWidth="1"/>
    <col min="37" max="37" width="10" bestFit="1" customWidth="1"/>
    <col min="38" max="38" width="13.140625" bestFit="1" customWidth="1"/>
    <col min="39" max="39" width="12.140625" bestFit="1" customWidth="1"/>
    <col min="40" max="40" width="11.140625" bestFit="1" customWidth="1"/>
    <col min="41" max="41" width="12.140625" bestFit="1" customWidth="1"/>
    <col min="42" max="42" width="10.7109375" bestFit="1" customWidth="1"/>
    <col min="43" max="43" width="12.140625" bestFit="1" customWidth="1"/>
    <col min="44" max="44" width="10.7109375" bestFit="1" customWidth="1"/>
    <col min="45" max="45" width="11.140625" bestFit="1" customWidth="1"/>
    <col min="46" max="46" width="13.140625" bestFit="1" customWidth="1"/>
    <col min="47" max="47" width="10.7109375" bestFit="1" customWidth="1"/>
    <col min="48" max="48" width="13.140625" bestFit="1" customWidth="1"/>
    <col min="49" max="49" width="12.140625" bestFit="1" customWidth="1"/>
    <col min="50" max="50" width="11.140625" bestFit="1" customWidth="1"/>
    <col min="51" max="51" width="13.140625" bestFit="1" customWidth="1"/>
    <col min="52" max="52" width="11" bestFit="1" customWidth="1"/>
    <col min="53" max="54" width="12.140625" bestFit="1" customWidth="1"/>
    <col min="55" max="55" width="11.140625" bestFit="1" customWidth="1"/>
    <col min="56" max="59" width="11" bestFit="1" customWidth="1"/>
    <col min="60" max="60" width="11.140625" bestFit="1" customWidth="1"/>
    <col min="61" max="61" width="13.140625" bestFit="1" customWidth="1"/>
    <col min="62" max="62" width="11" bestFit="1" customWidth="1"/>
    <col min="63" max="64" width="12.140625" bestFit="1" customWidth="1"/>
    <col min="65" max="65" width="11.140625" bestFit="1" customWidth="1"/>
    <col min="66" max="66" width="13.140625" bestFit="1" customWidth="1"/>
    <col min="67" max="67" width="11.28515625" bestFit="1" customWidth="1"/>
    <col min="68" max="69" width="13.140625" bestFit="1" customWidth="1"/>
    <col min="70" max="70" width="12.140625" bestFit="1" customWidth="1"/>
    <col min="71" max="71" width="14.140625" bestFit="1" customWidth="1"/>
    <col min="72" max="72" width="11.28515625" bestFit="1" customWidth="1"/>
    <col min="73" max="74" width="13.140625" bestFit="1" customWidth="1"/>
    <col min="75" max="75" width="12.140625" bestFit="1" customWidth="1"/>
  </cols>
  <sheetData>
    <row r="1" spans="1:75" ht="60.75" thickBot="1" x14ac:dyDescent="0.3">
      <c r="A1" s="4" t="s">
        <v>11</v>
      </c>
      <c r="B1" s="4" t="s">
        <v>84</v>
      </c>
      <c r="C1" s="19" t="s">
        <v>37</v>
      </c>
      <c r="D1" s="19" t="s">
        <v>38</v>
      </c>
      <c r="E1" s="19" t="s">
        <v>39</v>
      </c>
      <c r="F1" s="19" t="s">
        <v>41</v>
      </c>
      <c r="G1" s="19" t="s">
        <v>40</v>
      </c>
      <c r="H1" s="20" t="s">
        <v>42</v>
      </c>
      <c r="I1" s="20" t="s">
        <v>9</v>
      </c>
      <c r="J1" s="21" t="s">
        <v>58</v>
      </c>
      <c r="K1" s="21" t="s">
        <v>59</v>
      </c>
      <c r="L1" s="21" t="s">
        <v>60</v>
      </c>
      <c r="M1" s="21" t="s">
        <v>61</v>
      </c>
      <c r="N1" s="21" t="s">
        <v>62</v>
      </c>
      <c r="O1" s="21" t="s">
        <v>63</v>
      </c>
      <c r="P1" s="1" t="s">
        <v>12</v>
      </c>
      <c r="Q1" s="1" t="s">
        <v>13</v>
      </c>
      <c r="R1" s="1" t="s">
        <v>14</v>
      </c>
      <c r="S1" s="1" t="s">
        <v>15</v>
      </c>
      <c r="T1" s="1" t="s">
        <v>16</v>
      </c>
      <c r="U1" s="2" t="s">
        <v>17</v>
      </c>
      <c r="V1" s="2" t="s">
        <v>18</v>
      </c>
      <c r="W1" s="2" t="s">
        <v>19</v>
      </c>
      <c r="X1" s="2" t="s">
        <v>20</v>
      </c>
      <c r="Y1" s="2" t="s">
        <v>21</v>
      </c>
      <c r="Z1" s="2" t="s">
        <v>22</v>
      </c>
      <c r="AA1" s="2" t="s">
        <v>23</v>
      </c>
      <c r="AB1" s="2" t="s">
        <v>24</v>
      </c>
      <c r="AC1" s="2" t="s">
        <v>25</v>
      </c>
      <c r="AD1" s="2" t="s">
        <v>26</v>
      </c>
      <c r="AE1" s="2" t="s">
        <v>27</v>
      </c>
      <c r="AF1" s="2" t="s">
        <v>28</v>
      </c>
      <c r="AG1" s="2" t="s">
        <v>29</v>
      </c>
      <c r="AH1" s="2" t="s">
        <v>30</v>
      </c>
      <c r="AI1" s="2" t="s">
        <v>31</v>
      </c>
      <c r="AJ1" s="2" t="s">
        <v>32</v>
      </c>
      <c r="AK1" s="2" t="s">
        <v>33</v>
      </c>
      <c r="AL1" s="2" t="s">
        <v>34</v>
      </c>
      <c r="AM1" s="2" t="s">
        <v>35</v>
      </c>
      <c r="AN1" s="2" t="s">
        <v>36</v>
      </c>
      <c r="AO1" s="2" t="s">
        <v>64</v>
      </c>
      <c r="AP1" s="2" t="s">
        <v>65</v>
      </c>
      <c r="AQ1" s="2" t="s">
        <v>66</v>
      </c>
      <c r="AR1" s="2" t="s">
        <v>67</v>
      </c>
      <c r="AS1" s="2" t="s">
        <v>68</v>
      </c>
      <c r="AT1" s="2" t="s">
        <v>69</v>
      </c>
      <c r="AU1" s="2" t="s">
        <v>70</v>
      </c>
      <c r="AV1" s="2" t="s">
        <v>71</v>
      </c>
      <c r="AW1" s="2" t="s">
        <v>72</v>
      </c>
      <c r="AX1" s="2" t="s">
        <v>73</v>
      </c>
      <c r="AY1" s="2" t="s">
        <v>44</v>
      </c>
      <c r="AZ1" s="2" t="s">
        <v>45</v>
      </c>
      <c r="BA1" s="2" t="s">
        <v>43</v>
      </c>
      <c r="BB1" s="2" t="s">
        <v>46</v>
      </c>
      <c r="BC1" s="2" t="s">
        <v>47</v>
      </c>
      <c r="BD1" s="2" t="s">
        <v>48</v>
      </c>
      <c r="BE1" s="2" t="s">
        <v>49</v>
      </c>
      <c r="BF1" s="2" t="s">
        <v>50</v>
      </c>
      <c r="BG1" s="2" t="s">
        <v>51</v>
      </c>
      <c r="BH1" s="2" t="s">
        <v>52</v>
      </c>
      <c r="BI1" s="2" t="s">
        <v>53</v>
      </c>
      <c r="BJ1" s="2" t="s">
        <v>54</v>
      </c>
      <c r="BK1" s="2" t="s">
        <v>55</v>
      </c>
      <c r="BL1" s="2" t="s">
        <v>56</v>
      </c>
      <c r="BM1" s="2" t="s">
        <v>57</v>
      </c>
      <c r="BN1" s="2" t="s">
        <v>74</v>
      </c>
      <c r="BO1" s="2" t="s">
        <v>75</v>
      </c>
      <c r="BP1" s="2" t="s">
        <v>76</v>
      </c>
      <c r="BQ1" s="2" t="s">
        <v>77</v>
      </c>
      <c r="BR1" s="2" t="s">
        <v>78</v>
      </c>
      <c r="BS1" s="2" t="s">
        <v>79</v>
      </c>
      <c r="BT1" s="2" t="s">
        <v>80</v>
      </c>
      <c r="BU1" s="2" t="s">
        <v>81</v>
      </c>
      <c r="BV1" s="2" t="s">
        <v>82</v>
      </c>
      <c r="BW1" s="3" t="s">
        <v>83</v>
      </c>
    </row>
    <row r="2" spans="1:75" x14ac:dyDescent="0.25">
      <c r="A2" t="s">
        <v>86</v>
      </c>
      <c r="B2" s="17" t="s">
        <v>85</v>
      </c>
      <c r="C2" s="4">
        <v>0</v>
      </c>
      <c r="D2" s="4">
        <v>0</v>
      </c>
      <c r="E2" s="4">
        <v>0</v>
      </c>
      <c r="F2" s="4">
        <v>325090</v>
      </c>
      <c r="G2" s="4">
        <v>0</v>
      </c>
      <c r="H2" s="4">
        <v>325090</v>
      </c>
      <c r="I2" s="4">
        <v>325090</v>
      </c>
      <c r="J2" s="4">
        <v>0</v>
      </c>
      <c r="K2" s="4">
        <v>0</v>
      </c>
      <c r="L2" s="4">
        <v>0</v>
      </c>
      <c r="M2" s="4">
        <v>0</v>
      </c>
      <c r="N2" s="4">
        <v>0</v>
      </c>
      <c r="O2" s="4">
        <v>0</v>
      </c>
      <c r="P2" s="4">
        <v>0</v>
      </c>
      <c r="Q2" s="4">
        <v>0</v>
      </c>
      <c r="R2" s="4">
        <v>325090</v>
      </c>
      <c r="S2" s="4">
        <v>0</v>
      </c>
      <c r="T2" s="4">
        <v>0</v>
      </c>
      <c r="U2" s="4">
        <v>0</v>
      </c>
      <c r="V2" s="4">
        <v>0</v>
      </c>
      <c r="W2" s="4">
        <v>0</v>
      </c>
      <c r="X2" s="4">
        <v>0</v>
      </c>
      <c r="Y2" s="4">
        <v>0</v>
      </c>
      <c r="Z2" s="4">
        <v>0</v>
      </c>
      <c r="AA2" s="4">
        <v>0</v>
      </c>
      <c r="AB2" s="4">
        <v>0</v>
      </c>
      <c r="AC2" s="4">
        <v>0</v>
      </c>
      <c r="AD2" s="4">
        <v>0</v>
      </c>
      <c r="AE2" s="4">
        <v>0</v>
      </c>
      <c r="AF2" s="4">
        <v>0</v>
      </c>
      <c r="AG2" s="4">
        <v>0</v>
      </c>
      <c r="AH2" s="4">
        <v>0</v>
      </c>
      <c r="AI2" s="4">
        <v>0</v>
      </c>
      <c r="AJ2" s="4">
        <v>0</v>
      </c>
      <c r="AK2" s="4">
        <v>0</v>
      </c>
      <c r="AL2" s="4">
        <v>0</v>
      </c>
      <c r="AM2" s="4">
        <v>0</v>
      </c>
      <c r="AN2" s="4">
        <v>0</v>
      </c>
      <c r="AO2" s="4">
        <v>0</v>
      </c>
      <c r="AP2" s="4">
        <v>0</v>
      </c>
      <c r="AQ2" s="4">
        <v>0</v>
      </c>
      <c r="AR2" s="4">
        <v>0</v>
      </c>
      <c r="AS2" s="4">
        <v>0</v>
      </c>
      <c r="AT2" s="4">
        <v>0</v>
      </c>
      <c r="AU2" s="4">
        <v>0</v>
      </c>
      <c r="AV2" s="4">
        <v>0</v>
      </c>
      <c r="AW2" s="4">
        <v>0</v>
      </c>
      <c r="AX2" s="4">
        <v>0</v>
      </c>
      <c r="AY2" s="4">
        <v>0</v>
      </c>
      <c r="AZ2" s="4">
        <v>0</v>
      </c>
      <c r="BA2" s="4">
        <v>0</v>
      </c>
      <c r="BB2" s="4">
        <v>0</v>
      </c>
      <c r="BC2" s="4">
        <v>0</v>
      </c>
      <c r="BD2" s="4">
        <v>0</v>
      </c>
      <c r="BE2" s="4">
        <v>0</v>
      </c>
      <c r="BF2" s="4">
        <v>0</v>
      </c>
      <c r="BG2" s="4">
        <v>0</v>
      </c>
      <c r="BH2" s="4">
        <v>0</v>
      </c>
      <c r="BI2" s="4">
        <v>0</v>
      </c>
      <c r="BJ2" s="4">
        <v>0</v>
      </c>
      <c r="BK2" s="4">
        <v>0</v>
      </c>
      <c r="BL2" s="4">
        <v>0</v>
      </c>
      <c r="BM2" s="4">
        <v>0</v>
      </c>
      <c r="BN2" s="4">
        <v>0</v>
      </c>
      <c r="BO2" s="4">
        <v>0</v>
      </c>
      <c r="BP2" s="4">
        <v>325090</v>
      </c>
      <c r="BQ2" s="4">
        <v>0</v>
      </c>
      <c r="BR2" s="4">
        <v>0</v>
      </c>
      <c r="BS2" s="4">
        <v>0</v>
      </c>
      <c r="BT2" s="4">
        <v>0</v>
      </c>
      <c r="BU2" s="4">
        <v>0</v>
      </c>
      <c r="BV2" s="4">
        <v>0</v>
      </c>
      <c r="BW2" s="4">
        <v>0</v>
      </c>
    </row>
    <row r="3" spans="1:75" x14ac:dyDescent="0.25">
      <c r="A3" t="s">
        <v>87</v>
      </c>
      <c r="B3" s="17" t="s">
        <v>85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0</v>
      </c>
      <c r="AF3" s="4">
        <v>0</v>
      </c>
      <c r="AG3" s="4">
        <v>0</v>
      </c>
      <c r="AH3" s="4">
        <v>0</v>
      </c>
      <c r="AI3" s="4">
        <v>0</v>
      </c>
      <c r="AJ3" s="4">
        <v>0</v>
      </c>
      <c r="AK3" s="4">
        <v>0</v>
      </c>
      <c r="AL3" s="4">
        <v>0</v>
      </c>
      <c r="AM3" s="4">
        <v>0</v>
      </c>
      <c r="AN3" s="4">
        <v>0</v>
      </c>
      <c r="AO3" s="4">
        <v>0</v>
      </c>
      <c r="AP3" s="4">
        <v>0</v>
      </c>
      <c r="AQ3" s="4">
        <v>0</v>
      </c>
      <c r="AR3" s="4">
        <v>0</v>
      </c>
      <c r="AS3" s="4">
        <v>0</v>
      </c>
      <c r="AT3" s="4">
        <v>0</v>
      </c>
      <c r="AU3" s="4">
        <v>0</v>
      </c>
      <c r="AV3" s="4">
        <v>0</v>
      </c>
      <c r="AW3" s="4">
        <v>0</v>
      </c>
      <c r="AX3" s="4">
        <v>0</v>
      </c>
      <c r="AY3" s="4">
        <v>0</v>
      </c>
      <c r="AZ3" s="4">
        <v>0</v>
      </c>
      <c r="BA3" s="4">
        <v>0</v>
      </c>
      <c r="BB3" s="4">
        <v>0</v>
      </c>
      <c r="BC3" s="4">
        <v>0</v>
      </c>
      <c r="BD3" s="4">
        <v>0</v>
      </c>
      <c r="BE3" s="4">
        <v>0</v>
      </c>
      <c r="BF3" s="4">
        <v>0</v>
      </c>
      <c r="BG3" s="4">
        <v>0</v>
      </c>
      <c r="BH3" s="4">
        <v>0</v>
      </c>
      <c r="BI3" s="4">
        <v>0</v>
      </c>
      <c r="BJ3" s="4">
        <v>0</v>
      </c>
      <c r="BK3" s="4">
        <v>0</v>
      </c>
      <c r="BL3" s="4">
        <v>0</v>
      </c>
      <c r="BM3" s="4">
        <v>0</v>
      </c>
      <c r="BN3" s="4">
        <v>0</v>
      </c>
      <c r="BO3" s="4">
        <v>0</v>
      </c>
      <c r="BP3" s="4">
        <v>0</v>
      </c>
      <c r="BQ3" s="4">
        <v>0</v>
      </c>
      <c r="BR3" s="4">
        <v>0</v>
      </c>
      <c r="BS3" s="4">
        <v>0</v>
      </c>
      <c r="BT3" s="4">
        <v>0</v>
      </c>
      <c r="BU3" s="4">
        <v>0</v>
      </c>
      <c r="BV3" s="4">
        <v>0</v>
      </c>
      <c r="BW3" s="4">
        <v>0</v>
      </c>
    </row>
    <row r="4" spans="1:75" x14ac:dyDescent="0.25">
      <c r="A4" t="s">
        <v>88</v>
      </c>
      <c r="B4" s="17" t="s">
        <v>85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4">
        <v>0</v>
      </c>
      <c r="AH4" s="4">
        <v>0</v>
      </c>
      <c r="AI4" s="4">
        <v>0</v>
      </c>
      <c r="AJ4" s="4">
        <v>0</v>
      </c>
      <c r="AK4" s="4">
        <v>0</v>
      </c>
      <c r="AL4" s="4">
        <v>0</v>
      </c>
      <c r="AM4" s="4">
        <v>0</v>
      </c>
      <c r="AN4" s="4">
        <v>0</v>
      </c>
      <c r="AO4" s="4">
        <v>0</v>
      </c>
      <c r="AP4" s="4">
        <v>0</v>
      </c>
      <c r="AQ4" s="4">
        <v>0</v>
      </c>
      <c r="AR4" s="4">
        <v>0</v>
      </c>
      <c r="AS4" s="4">
        <v>0</v>
      </c>
      <c r="AT4" s="4">
        <v>0</v>
      </c>
      <c r="AU4" s="4">
        <v>0</v>
      </c>
      <c r="AV4" s="4">
        <v>0</v>
      </c>
      <c r="AW4" s="4">
        <v>0</v>
      </c>
      <c r="AX4" s="4">
        <v>0</v>
      </c>
      <c r="AY4" s="4">
        <v>0</v>
      </c>
      <c r="AZ4" s="4">
        <v>0</v>
      </c>
      <c r="BA4" s="4">
        <v>0</v>
      </c>
      <c r="BB4" s="4">
        <v>0</v>
      </c>
      <c r="BC4" s="4">
        <v>0</v>
      </c>
      <c r="BD4" s="4">
        <v>0</v>
      </c>
      <c r="BE4" s="4">
        <v>0</v>
      </c>
      <c r="BF4" s="4">
        <v>0</v>
      </c>
      <c r="BG4" s="4">
        <v>0</v>
      </c>
      <c r="BH4" s="4">
        <v>0</v>
      </c>
      <c r="BI4" s="4">
        <v>0</v>
      </c>
      <c r="BJ4" s="4">
        <v>0</v>
      </c>
      <c r="BK4" s="4">
        <v>0</v>
      </c>
      <c r="BL4" s="4">
        <v>0</v>
      </c>
      <c r="BM4" s="4">
        <v>0</v>
      </c>
      <c r="BN4" s="4">
        <v>0</v>
      </c>
      <c r="BO4" s="4">
        <v>0</v>
      </c>
      <c r="BP4" s="4">
        <v>0</v>
      </c>
      <c r="BQ4" s="4">
        <v>0</v>
      </c>
      <c r="BR4" s="4">
        <v>0</v>
      </c>
      <c r="BS4" s="4">
        <v>0</v>
      </c>
      <c r="BT4" s="4">
        <v>0</v>
      </c>
      <c r="BU4" s="4">
        <v>0</v>
      </c>
      <c r="BV4" s="4">
        <v>0</v>
      </c>
      <c r="BW4" s="4">
        <v>0</v>
      </c>
    </row>
    <row r="5" spans="1:75" x14ac:dyDescent="0.25">
      <c r="A5" t="s">
        <v>89</v>
      </c>
      <c r="B5" s="17" t="s">
        <v>85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0</v>
      </c>
      <c r="AM5" s="4">
        <v>0</v>
      </c>
      <c r="AN5" s="4">
        <v>0</v>
      </c>
      <c r="AO5" s="4">
        <v>0</v>
      </c>
      <c r="AP5" s="4">
        <v>0</v>
      </c>
      <c r="AQ5" s="4">
        <v>0</v>
      </c>
      <c r="AR5" s="4">
        <v>0</v>
      </c>
      <c r="AS5" s="4">
        <v>0</v>
      </c>
      <c r="AT5" s="4">
        <v>0</v>
      </c>
      <c r="AU5" s="4">
        <v>0</v>
      </c>
      <c r="AV5" s="4">
        <v>0</v>
      </c>
      <c r="AW5" s="4">
        <v>0</v>
      </c>
      <c r="AX5" s="4">
        <v>0</v>
      </c>
      <c r="AY5" s="4">
        <v>0</v>
      </c>
      <c r="AZ5" s="4">
        <v>0</v>
      </c>
      <c r="BA5" s="4">
        <v>0</v>
      </c>
      <c r="BB5" s="4">
        <v>0</v>
      </c>
      <c r="BC5" s="4">
        <v>0</v>
      </c>
      <c r="BD5" s="4">
        <v>0</v>
      </c>
      <c r="BE5" s="4">
        <v>0</v>
      </c>
      <c r="BF5" s="4">
        <v>0</v>
      </c>
      <c r="BG5" s="4">
        <v>0</v>
      </c>
      <c r="BH5" s="4">
        <v>0</v>
      </c>
      <c r="BI5" s="4">
        <v>0</v>
      </c>
      <c r="BJ5" s="4">
        <v>0</v>
      </c>
      <c r="BK5" s="4">
        <v>0</v>
      </c>
      <c r="BL5" s="4">
        <v>0</v>
      </c>
      <c r="BM5" s="4">
        <v>0</v>
      </c>
      <c r="BN5" s="4">
        <v>0</v>
      </c>
      <c r="BO5" s="4">
        <v>0</v>
      </c>
      <c r="BP5" s="4">
        <v>0</v>
      </c>
      <c r="BQ5" s="4">
        <v>0</v>
      </c>
      <c r="BR5" s="4">
        <v>0</v>
      </c>
      <c r="BS5" s="4">
        <v>0</v>
      </c>
      <c r="BT5" s="4">
        <v>0</v>
      </c>
      <c r="BU5" s="4">
        <v>0</v>
      </c>
      <c r="BV5" s="4">
        <v>0</v>
      </c>
      <c r="BW5" s="4">
        <v>0</v>
      </c>
    </row>
    <row r="6" spans="1:75" x14ac:dyDescent="0.25">
      <c r="A6" t="s">
        <v>90</v>
      </c>
      <c r="B6" s="17" t="s">
        <v>85</v>
      </c>
      <c r="C6" s="4">
        <v>555020</v>
      </c>
      <c r="D6" s="4">
        <v>0</v>
      </c>
      <c r="E6" s="4">
        <v>273570</v>
      </c>
      <c r="F6" s="4">
        <v>696923.3</v>
      </c>
      <c r="G6" s="4">
        <v>51477.5</v>
      </c>
      <c r="H6" s="4">
        <v>1525513.3</v>
      </c>
      <c r="I6" s="4">
        <v>1576990.8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1576990.8</v>
      </c>
      <c r="S6" s="4">
        <v>0</v>
      </c>
      <c r="T6" s="4">
        <v>0</v>
      </c>
      <c r="U6" s="4">
        <v>0</v>
      </c>
      <c r="V6" s="4">
        <v>0</v>
      </c>
      <c r="W6" s="4">
        <v>555020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  <c r="AR6" s="4">
        <v>0</v>
      </c>
      <c r="AS6" s="4">
        <v>0</v>
      </c>
      <c r="AT6" s="4">
        <v>0</v>
      </c>
      <c r="AU6" s="4">
        <v>0</v>
      </c>
      <c r="AV6" s="4">
        <v>0</v>
      </c>
      <c r="AW6" s="4">
        <v>0</v>
      </c>
      <c r="AX6" s="4">
        <v>0</v>
      </c>
      <c r="AY6" s="4">
        <v>0</v>
      </c>
      <c r="AZ6" s="4">
        <v>0</v>
      </c>
      <c r="BA6" s="4">
        <v>273570</v>
      </c>
      <c r="BB6" s="4">
        <v>0</v>
      </c>
      <c r="BC6" s="4">
        <v>0</v>
      </c>
      <c r="BD6" s="4">
        <v>0</v>
      </c>
      <c r="BE6" s="4">
        <v>0</v>
      </c>
      <c r="BF6" s="4">
        <v>0</v>
      </c>
      <c r="BG6" s="4">
        <v>0</v>
      </c>
      <c r="BH6" s="4">
        <v>0</v>
      </c>
      <c r="BI6" s="4">
        <v>0</v>
      </c>
      <c r="BJ6" s="4">
        <v>0</v>
      </c>
      <c r="BK6" s="4">
        <v>0</v>
      </c>
      <c r="BL6" s="4">
        <v>0</v>
      </c>
      <c r="BM6" s="4">
        <v>0</v>
      </c>
      <c r="BN6" s="4">
        <v>0</v>
      </c>
      <c r="BO6" s="4">
        <v>0</v>
      </c>
      <c r="BP6" s="4">
        <v>696923.3</v>
      </c>
      <c r="BQ6" s="4">
        <v>0</v>
      </c>
      <c r="BR6" s="4">
        <v>0</v>
      </c>
      <c r="BS6" s="4">
        <v>0</v>
      </c>
      <c r="BT6" s="4">
        <v>0</v>
      </c>
      <c r="BU6" s="4">
        <v>51477.5</v>
      </c>
      <c r="BV6" s="4">
        <v>0</v>
      </c>
      <c r="BW6" s="4">
        <v>0</v>
      </c>
    </row>
    <row r="7" spans="1:75" x14ac:dyDescent="0.25">
      <c r="A7" t="s">
        <v>91</v>
      </c>
      <c r="B7" s="17" t="s">
        <v>85</v>
      </c>
      <c r="C7" s="4">
        <v>721553.57</v>
      </c>
      <c r="D7" s="4">
        <v>87581.25</v>
      </c>
      <c r="E7" s="4">
        <v>26682.5</v>
      </c>
      <c r="F7" s="4">
        <v>2507527.7800000003</v>
      </c>
      <c r="G7" s="4">
        <v>4370873.0599999996</v>
      </c>
      <c r="H7" s="4">
        <v>3343345.1</v>
      </c>
      <c r="I7" s="4">
        <v>7714218.1600000001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7391033.8300000001</v>
      </c>
      <c r="Q7" s="4">
        <v>0</v>
      </c>
      <c r="R7" s="4">
        <v>323184.32999999996</v>
      </c>
      <c r="S7" s="4">
        <v>0</v>
      </c>
      <c r="T7" s="4">
        <v>0</v>
      </c>
      <c r="U7" s="4">
        <v>708416.57</v>
      </c>
      <c r="V7" s="4">
        <v>0</v>
      </c>
      <c r="W7" s="4">
        <v>13137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v>0</v>
      </c>
      <c r="AK7" s="4">
        <v>0</v>
      </c>
      <c r="AL7" s="4">
        <v>87581.25</v>
      </c>
      <c r="AM7" s="4">
        <v>0</v>
      </c>
      <c r="AN7" s="4">
        <v>0</v>
      </c>
      <c r="AO7" s="4">
        <v>0</v>
      </c>
      <c r="AP7" s="4">
        <v>0</v>
      </c>
      <c r="AQ7" s="4">
        <v>0</v>
      </c>
      <c r="AR7" s="4">
        <v>0</v>
      </c>
      <c r="AS7" s="4">
        <v>0</v>
      </c>
      <c r="AT7" s="4">
        <v>0</v>
      </c>
      <c r="AU7" s="4">
        <v>0</v>
      </c>
      <c r="AV7" s="4">
        <v>0</v>
      </c>
      <c r="AW7" s="4">
        <v>0</v>
      </c>
      <c r="AX7" s="4">
        <v>0</v>
      </c>
      <c r="AY7" s="4">
        <v>0</v>
      </c>
      <c r="AZ7" s="4">
        <v>0</v>
      </c>
      <c r="BA7" s="4">
        <v>26682.5</v>
      </c>
      <c r="BB7" s="4">
        <v>0</v>
      </c>
      <c r="BC7" s="4">
        <v>0</v>
      </c>
      <c r="BD7" s="4">
        <v>0</v>
      </c>
      <c r="BE7" s="4">
        <v>0</v>
      </c>
      <c r="BF7" s="4">
        <v>0</v>
      </c>
      <c r="BG7" s="4">
        <v>0</v>
      </c>
      <c r="BH7" s="4">
        <v>0</v>
      </c>
      <c r="BI7" s="4">
        <v>0</v>
      </c>
      <c r="BJ7" s="4">
        <v>0</v>
      </c>
      <c r="BK7" s="4">
        <v>0</v>
      </c>
      <c r="BL7" s="4">
        <v>0</v>
      </c>
      <c r="BM7" s="4">
        <v>0</v>
      </c>
      <c r="BN7" s="4">
        <v>2311744.2000000002</v>
      </c>
      <c r="BO7" s="4">
        <v>0</v>
      </c>
      <c r="BP7" s="4">
        <v>195783.58</v>
      </c>
      <c r="BQ7" s="4">
        <v>0</v>
      </c>
      <c r="BR7" s="4">
        <v>0</v>
      </c>
      <c r="BS7" s="4">
        <v>4370873.0599999996</v>
      </c>
      <c r="BT7" s="4">
        <v>0</v>
      </c>
      <c r="BU7" s="4">
        <v>0</v>
      </c>
      <c r="BV7" s="4">
        <v>0</v>
      </c>
      <c r="BW7" s="4">
        <v>0</v>
      </c>
    </row>
    <row r="8" spans="1:75" x14ac:dyDescent="0.25">
      <c r="A8" t="s">
        <v>92</v>
      </c>
      <c r="B8" s="17" t="s">
        <v>85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4">
        <v>0</v>
      </c>
      <c r="AS8" s="4">
        <v>0</v>
      </c>
      <c r="AT8" s="4">
        <v>0</v>
      </c>
      <c r="AU8" s="4">
        <v>0</v>
      </c>
      <c r="AV8" s="4">
        <v>0</v>
      </c>
      <c r="AW8" s="4">
        <v>0</v>
      </c>
      <c r="AX8" s="4">
        <v>0</v>
      </c>
      <c r="AY8" s="4">
        <v>0</v>
      </c>
      <c r="AZ8" s="4">
        <v>0</v>
      </c>
      <c r="BA8" s="4">
        <v>0</v>
      </c>
      <c r="BB8" s="4">
        <v>0</v>
      </c>
      <c r="BC8" s="4">
        <v>0</v>
      </c>
      <c r="BD8" s="4">
        <v>0</v>
      </c>
      <c r="BE8" s="4">
        <v>0</v>
      </c>
      <c r="BF8" s="4">
        <v>0</v>
      </c>
      <c r="BG8" s="4">
        <v>0</v>
      </c>
      <c r="BH8" s="4">
        <v>0</v>
      </c>
      <c r="BI8" s="4">
        <v>0</v>
      </c>
      <c r="BJ8" s="4">
        <v>0</v>
      </c>
      <c r="BK8" s="4">
        <v>0</v>
      </c>
      <c r="BL8" s="4">
        <v>0</v>
      </c>
      <c r="BM8" s="4">
        <v>0</v>
      </c>
      <c r="BN8" s="4">
        <v>0</v>
      </c>
      <c r="BO8" s="4">
        <v>0</v>
      </c>
      <c r="BP8" s="4">
        <v>0</v>
      </c>
      <c r="BQ8" s="4">
        <v>0</v>
      </c>
      <c r="BR8" s="4">
        <v>0</v>
      </c>
      <c r="BS8" s="4">
        <v>0</v>
      </c>
      <c r="BT8" s="4">
        <v>0</v>
      </c>
      <c r="BU8" s="4">
        <v>0</v>
      </c>
      <c r="BV8" s="4">
        <v>0</v>
      </c>
      <c r="BW8" s="4">
        <v>0</v>
      </c>
    </row>
    <row r="9" spans="1:75" x14ac:dyDescent="0.25">
      <c r="A9" t="s">
        <v>93</v>
      </c>
      <c r="B9" s="17" t="s">
        <v>85</v>
      </c>
      <c r="C9" s="4">
        <v>0</v>
      </c>
      <c r="D9" s="4">
        <v>0</v>
      </c>
      <c r="E9" s="4">
        <v>0</v>
      </c>
      <c r="F9" s="4">
        <v>48388.63</v>
      </c>
      <c r="G9" s="4">
        <v>0</v>
      </c>
      <c r="H9" s="4">
        <v>48388.63</v>
      </c>
      <c r="I9" s="4">
        <v>48388.63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48388.63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48388.63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</row>
    <row r="10" spans="1:75" x14ac:dyDescent="0.25">
      <c r="A10" t="s">
        <v>94</v>
      </c>
      <c r="B10" s="17" t="s">
        <v>85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</row>
    <row r="11" spans="1:75" x14ac:dyDescent="0.25">
      <c r="A11" t="s">
        <v>95</v>
      </c>
      <c r="B11" s="17" t="s">
        <v>85</v>
      </c>
      <c r="C11" s="4">
        <v>8846607.4199999999</v>
      </c>
      <c r="D11" s="4">
        <v>18684167.760000002</v>
      </c>
      <c r="E11" s="4">
        <v>8935282.9299999997</v>
      </c>
      <c r="F11" s="4">
        <v>16164700.16</v>
      </c>
      <c r="G11" s="4">
        <v>36537224.310000002</v>
      </c>
      <c r="H11" s="4">
        <v>52630758.269999996</v>
      </c>
      <c r="I11" s="4">
        <v>89167982.579999998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67566273.900000006</v>
      </c>
      <c r="Q11" s="4">
        <v>0</v>
      </c>
      <c r="R11" s="4">
        <v>20791888.830000002</v>
      </c>
      <c r="S11" s="4">
        <v>809819.85</v>
      </c>
      <c r="T11" s="4">
        <v>0</v>
      </c>
      <c r="U11" s="4">
        <v>7639083.21</v>
      </c>
      <c r="V11" s="4">
        <v>0</v>
      </c>
      <c r="W11" s="4">
        <v>1080991.24</v>
      </c>
      <c r="X11" s="4">
        <v>126532.97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10400455.24</v>
      </c>
      <c r="AK11" s="4">
        <v>0</v>
      </c>
      <c r="AL11" s="4">
        <v>8254567.6399999997</v>
      </c>
      <c r="AM11" s="4">
        <v>29144.880000000001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6697977.5099999998</v>
      </c>
      <c r="AZ11" s="4">
        <v>0</v>
      </c>
      <c r="BA11" s="4">
        <v>2217305.42</v>
      </c>
      <c r="BB11" s="4">
        <v>20000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11520332.67</v>
      </c>
      <c r="BO11" s="4">
        <v>0</v>
      </c>
      <c r="BP11" s="4">
        <v>4320367.49</v>
      </c>
      <c r="BQ11" s="4">
        <v>324000</v>
      </c>
      <c r="BR11" s="4">
        <v>0</v>
      </c>
      <c r="BS11" s="4">
        <v>31308425.27</v>
      </c>
      <c r="BT11" s="4">
        <v>0</v>
      </c>
      <c r="BU11" s="4">
        <v>4918657.04</v>
      </c>
      <c r="BV11" s="4">
        <v>310142</v>
      </c>
      <c r="BW11" s="4">
        <v>0</v>
      </c>
    </row>
    <row r="12" spans="1:75" x14ac:dyDescent="0.25">
      <c r="A12" t="s">
        <v>96</v>
      </c>
      <c r="B12" s="17" t="s">
        <v>85</v>
      </c>
      <c r="C12" s="4">
        <v>15432202.33</v>
      </c>
      <c r="D12" s="4">
        <v>4968702.63</v>
      </c>
      <c r="E12" s="4">
        <v>2415461.79</v>
      </c>
      <c r="F12" s="4">
        <v>22678789.439999998</v>
      </c>
      <c r="G12" s="4">
        <v>65114538.839999996</v>
      </c>
      <c r="H12" s="4">
        <v>45495156.189999998</v>
      </c>
      <c r="I12" s="4">
        <v>110609695.03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69290407</v>
      </c>
      <c r="Q12" s="4">
        <v>0</v>
      </c>
      <c r="R12" s="4">
        <v>24037367.060000002</v>
      </c>
      <c r="S12" s="4">
        <v>17281920.969999999</v>
      </c>
      <c r="T12" s="4">
        <v>0</v>
      </c>
      <c r="U12" s="4">
        <v>7055465.5700000003</v>
      </c>
      <c r="V12" s="4">
        <v>0</v>
      </c>
      <c r="W12" s="4">
        <v>4343380.8499999996</v>
      </c>
      <c r="X12" s="4">
        <v>4033355.91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2253875.7999999998</v>
      </c>
      <c r="AK12" s="4">
        <v>0</v>
      </c>
      <c r="AL12" s="4">
        <v>1706515.97</v>
      </c>
      <c r="AM12" s="4">
        <v>1008310.86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1598056.9</v>
      </c>
      <c r="AZ12" s="4">
        <v>0</v>
      </c>
      <c r="BA12" s="4">
        <v>728884.44</v>
      </c>
      <c r="BB12" s="4">
        <v>88520.45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12831398.720000001</v>
      </c>
      <c r="BO12" s="4">
        <v>0</v>
      </c>
      <c r="BP12" s="4">
        <v>6172443.0499999998</v>
      </c>
      <c r="BQ12" s="4">
        <v>3674947.67</v>
      </c>
      <c r="BR12" s="4">
        <v>0</v>
      </c>
      <c r="BS12" s="4">
        <v>45551610.009999998</v>
      </c>
      <c r="BT12" s="4">
        <v>0</v>
      </c>
      <c r="BU12" s="4">
        <v>11086142.75</v>
      </c>
      <c r="BV12" s="4">
        <v>8476786.0800000001</v>
      </c>
      <c r="BW12" s="4">
        <v>0</v>
      </c>
    </row>
    <row r="13" spans="1:75" x14ac:dyDescent="0.25">
      <c r="A13" t="s">
        <v>97</v>
      </c>
      <c r="B13" s="17" t="s">
        <v>85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</row>
    <row r="14" spans="1:75" x14ac:dyDescent="0.25">
      <c r="A14" t="s">
        <v>98</v>
      </c>
      <c r="B14" s="17" t="s">
        <v>85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</row>
    <row r="15" spans="1:75" x14ac:dyDescent="0.25">
      <c r="A15" t="s">
        <v>99</v>
      </c>
      <c r="B15" s="17" t="s">
        <v>85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</row>
    <row r="16" spans="1:75" x14ac:dyDescent="0.25">
      <c r="A16" t="s">
        <v>100</v>
      </c>
      <c r="B16" s="17" t="s">
        <v>85</v>
      </c>
      <c r="C16" s="4">
        <v>187500</v>
      </c>
      <c r="D16" s="4">
        <v>229691.84</v>
      </c>
      <c r="E16" s="4">
        <v>0</v>
      </c>
      <c r="F16" s="4">
        <v>107129</v>
      </c>
      <c r="G16" s="4">
        <v>23680</v>
      </c>
      <c r="H16" s="4">
        <v>524320.84</v>
      </c>
      <c r="I16" s="4">
        <v>548000.84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230971.84</v>
      </c>
      <c r="Q16" s="4">
        <v>0</v>
      </c>
      <c r="R16" s="4">
        <v>317029</v>
      </c>
      <c r="S16" s="4">
        <v>0</v>
      </c>
      <c r="T16" s="4">
        <v>0</v>
      </c>
      <c r="U16" s="4">
        <v>0</v>
      </c>
      <c r="V16" s="4">
        <v>0</v>
      </c>
      <c r="W16" s="4">
        <v>187500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229691.84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107129</v>
      </c>
      <c r="BQ16" s="4">
        <v>0</v>
      </c>
      <c r="BR16" s="4">
        <v>0</v>
      </c>
      <c r="BS16" s="4">
        <v>1280</v>
      </c>
      <c r="BT16" s="4">
        <v>0</v>
      </c>
      <c r="BU16" s="4">
        <v>22400</v>
      </c>
      <c r="BV16" s="4">
        <v>0</v>
      </c>
      <c r="BW16" s="4">
        <v>0</v>
      </c>
    </row>
    <row r="17" spans="1:75" x14ac:dyDescent="0.25">
      <c r="A17" t="s">
        <v>101</v>
      </c>
      <c r="B17" s="17" t="s">
        <v>85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</row>
    <row r="18" spans="1:75" x14ac:dyDescent="0.25">
      <c r="A18" t="s">
        <v>102</v>
      </c>
      <c r="B18" s="17" t="s">
        <v>85</v>
      </c>
      <c r="C18" s="4">
        <v>0</v>
      </c>
      <c r="D18" s="4">
        <v>0</v>
      </c>
      <c r="E18" s="4">
        <v>0</v>
      </c>
      <c r="F18" s="4">
        <v>17600</v>
      </c>
      <c r="G18" s="4">
        <v>0</v>
      </c>
      <c r="H18" s="4">
        <v>17600</v>
      </c>
      <c r="I18" s="4">
        <v>17600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17600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17600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</row>
    <row r="19" spans="1:75" x14ac:dyDescent="0.25">
      <c r="A19" t="s">
        <v>103</v>
      </c>
      <c r="B19" s="17" t="s">
        <v>85</v>
      </c>
      <c r="C19" s="4">
        <v>0</v>
      </c>
      <c r="D19" s="4">
        <v>80000</v>
      </c>
      <c r="E19" s="4">
        <v>0</v>
      </c>
      <c r="F19" s="4">
        <v>0</v>
      </c>
      <c r="G19" s="4">
        <v>0</v>
      </c>
      <c r="H19" s="4">
        <v>80000</v>
      </c>
      <c r="I19" s="4">
        <v>80000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80000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80000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</row>
    <row r="20" spans="1:75" x14ac:dyDescent="0.25">
      <c r="A20" t="s">
        <v>104</v>
      </c>
      <c r="B20" s="17" t="s">
        <v>85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</row>
    <row r="21" spans="1:75" x14ac:dyDescent="0.25">
      <c r="A21" t="s">
        <v>105</v>
      </c>
      <c r="B21" s="17" t="s">
        <v>85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</row>
    <row r="22" spans="1:75" x14ac:dyDescent="0.25">
      <c r="A22" t="s">
        <v>106</v>
      </c>
      <c r="B22" s="17" t="s">
        <v>85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</row>
    <row r="23" spans="1:75" x14ac:dyDescent="0.25">
      <c r="A23" t="s">
        <v>107</v>
      </c>
      <c r="B23" s="17" t="s">
        <v>85</v>
      </c>
      <c r="C23" s="4">
        <v>892316.51</v>
      </c>
      <c r="D23" s="4">
        <v>6793334.4699999997</v>
      </c>
      <c r="E23" s="4">
        <v>1065488.69</v>
      </c>
      <c r="F23" s="4">
        <v>7461258.4800000004</v>
      </c>
      <c r="G23" s="4">
        <v>17236203.579999998</v>
      </c>
      <c r="H23" s="4">
        <v>16212398.15</v>
      </c>
      <c r="I23" s="4">
        <v>33448601.729999997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27397481.09</v>
      </c>
      <c r="Q23" s="4">
        <v>0</v>
      </c>
      <c r="R23" s="4">
        <v>3255976.86</v>
      </c>
      <c r="S23" s="4">
        <v>2795143.7800000003</v>
      </c>
      <c r="T23" s="4">
        <v>0</v>
      </c>
      <c r="U23" s="4">
        <v>287650.74</v>
      </c>
      <c r="V23" s="4">
        <v>0</v>
      </c>
      <c r="W23" s="4">
        <v>0</v>
      </c>
      <c r="X23" s="4">
        <v>604665.77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6275125.5499999998</v>
      </c>
      <c r="AK23" s="4">
        <v>0</v>
      </c>
      <c r="AL23" s="4">
        <v>110994.69</v>
      </c>
      <c r="AM23" s="4">
        <v>407214.23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122174.33</v>
      </c>
      <c r="AZ23" s="4">
        <v>0</v>
      </c>
      <c r="BA23" s="4">
        <v>457325.43</v>
      </c>
      <c r="BB23" s="4">
        <v>485988.93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6477926.3600000003</v>
      </c>
      <c r="BO23" s="4">
        <v>0</v>
      </c>
      <c r="BP23" s="4">
        <v>846569.79</v>
      </c>
      <c r="BQ23" s="4">
        <v>136762.32999999999</v>
      </c>
      <c r="BR23" s="4">
        <v>0</v>
      </c>
      <c r="BS23" s="4">
        <v>14234604.109999999</v>
      </c>
      <c r="BT23" s="4">
        <v>0</v>
      </c>
      <c r="BU23" s="4">
        <v>1841086.95</v>
      </c>
      <c r="BV23" s="4">
        <v>1160512.52</v>
      </c>
      <c r="BW23" s="4">
        <v>0</v>
      </c>
    </row>
    <row r="24" spans="1:75" x14ac:dyDescent="0.25">
      <c r="A24" t="s">
        <v>108</v>
      </c>
      <c r="B24" s="17" t="s">
        <v>85</v>
      </c>
      <c r="C24" s="4">
        <v>1069581.05</v>
      </c>
      <c r="D24" s="4">
        <v>5827174.1500000004</v>
      </c>
      <c r="E24" s="4">
        <v>5854267.25</v>
      </c>
      <c r="F24" s="4">
        <v>8998766.3100000005</v>
      </c>
      <c r="G24" s="4">
        <v>16113372.1</v>
      </c>
      <c r="H24" s="4">
        <v>21749788.759999998</v>
      </c>
      <c r="I24" s="4">
        <v>37863160.859999999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37586951.600000001</v>
      </c>
      <c r="Q24" s="4">
        <v>0</v>
      </c>
      <c r="R24" s="4">
        <v>0</v>
      </c>
      <c r="S24" s="4">
        <v>276209.26</v>
      </c>
      <c r="T24" s="4">
        <v>0</v>
      </c>
      <c r="U24" s="4">
        <v>1069581.05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5689800.1500000004</v>
      </c>
      <c r="AK24" s="4">
        <v>0</v>
      </c>
      <c r="AL24" s="4">
        <v>0</v>
      </c>
      <c r="AM24" s="4">
        <v>137374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5854267.25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8954766.3100000005</v>
      </c>
      <c r="BO24" s="4">
        <v>0</v>
      </c>
      <c r="BP24" s="4">
        <v>0</v>
      </c>
      <c r="BQ24" s="4">
        <v>44000</v>
      </c>
      <c r="BR24" s="4">
        <v>0</v>
      </c>
      <c r="BS24" s="4">
        <v>16018536.84</v>
      </c>
      <c r="BT24" s="4">
        <v>0</v>
      </c>
      <c r="BU24" s="4">
        <v>0</v>
      </c>
      <c r="BV24" s="4">
        <v>94835.26</v>
      </c>
      <c r="BW24" s="4">
        <v>0</v>
      </c>
    </row>
    <row r="25" spans="1:75" x14ac:dyDescent="0.25">
      <c r="A25" t="s">
        <v>109</v>
      </c>
      <c r="B25" s="17" t="s">
        <v>85</v>
      </c>
      <c r="C25" s="4">
        <v>1065272.93</v>
      </c>
      <c r="D25" s="4">
        <v>885237.95</v>
      </c>
      <c r="E25" s="4">
        <v>557699.86</v>
      </c>
      <c r="F25" s="4">
        <v>966335.78</v>
      </c>
      <c r="G25" s="4">
        <v>17841003</v>
      </c>
      <c r="H25" s="4">
        <v>3474546.5199999996</v>
      </c>
      <c r="I25" s="4">
        <v>21315549.52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16408219.91</v>
      </c>
      <c r="Q25" s="4">
        <v>0</v>
      </c>
      <c r="R25" s="4">
        <v>1327007.57</v>
      </c>
      <c r="S25" s="4">
        <v>326563.74</v>
      </c>
      <c r="T25" s="4">
        <v>3253758.3</v>
      </c>
      <c r="U25" s="4">
        <v>926333.36</v>
      </c>
      <c r="V25" s="4">
        <v>0</v>
      </c>
      <c r="W25" s="4">
        <v>131626.32</v>
      </c>
      <c r="X25" s="4">
        <v>2763.25</v>
      </c>
      <c r="Y25" s="4">
        <v>4550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710106.86</v>
      </c>
      <c r="AK25" s="4">
        <v>0</v>
      </c>
      <c r="AL25" s="4">
        <v>175131.09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216745.29</v>
      </c>
      <c r="AZ25" s="4">
        <v>0</v>
      </c>
      <c r="BA25" s="4">
        <v>340954.57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687088.75</v>
      </c>
      <c r="BO25" s="4">
        <v>0</v>
      </c>
      <c r="BP25" s="4">
        <v>232997.76000000001</v>
      </c>
      <c r="BQ25" s="4">
        <v>27191.35</v>
      </c>
      <c r="BR25" s="4">
        <v>19057.919999999998</v>
      </c>
      <c r="BS25" s="4">
        <v>13867945.65</v>
      </c>
      <c r="BT25" s="4">
        <v>0</v>
      </c>
      <c r="BU25" s="4">
        <v>446297.83</v>
      </c>
      <c r="BV25" s="4">
        <v>296609.14</v>
      </c>
      <c r="BW25" s="4">
        <v>3230150.38</v>
      </c>
    </row>
    <row r="26" spans="1:75" x14ac:dyDescent="0.25">
      <c r="A26" t="s">
        <v>110</v>
      </c>
      <c r="B26" s="17" t="s">
        <v>85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</row>
    <row r="27" spans="1:75" x14ac:dyDescent="0.25">
      <c r="A27" t="s">
        <v>111</v>
      </c>
      <c r="B27" s="17" t="s">
        <v>85</v>
      </c>
      <c r="C27" s="4">
        <v>623919.90999999992</v>
      </c>
      <c r="D27" s="4">
        <v>261447.61</v>
      </c>
      <c r="E27" s="4">
        <v>883163.18</v>
      </c>
      <c r="F27" s="4">
        <v>2912801.59</v>
      </c>
      <c r="G27" s="4">
        <v>3870465.21</v>
      </c>
      <c r="H27" s="4">
        <v>4681332.29</v>
      </c>
      <c r="I27" s="4">
        <v>8551797.5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660110.97</v>
      </c>
      <c r="Q27" s="4">
        <v>0</v>
      </c>
      <c r="R27" s="4">
        <v>5141462.7699999996</v>
      </c>
      <c r="S27" s="4">
        <v>112594.76</v>
      </c>
      <c r="T27" s="4">
        <v>2637629</v>
      </c>
      <c r="U27" s="4">
        <v>0</v>
      </c>
      <c r="V27" s="4">
        <v>0</v>
      </c>
      <c r="W27" s="4">
        <v>404375.06</v>
      </c>
      <c r="X27" s="4">
        <v>71297.679999999993</v>
      </c>
      <c r="Y27" s="4">
        <v>148247.17000000001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120063.87</v>
      </c>
      <c r="AK27" s="4">
        <v>0</v>
      </c>
      <c r="AL27" s="4">
        <v>0</v>
      </c>
      <c r="AM27" s="4">
        <v>26282.58</v>
      </c>
      <c r="AN27" s="4">
        <v>115101.16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879923.18</v>
      </c>
      <c r="BB27" s="4">
        <v>3240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227245</v>
      </c>
      <c r="BO27" s="4">
        <v>0</v>
      </c>
      <c r="BP27" s="4">
        <v>1554208.23</v>
      </c>
      <c r="BQ27" s="4">
        <v>11774.5</v>
      </c>
      <c r="BR27" s="4">
        <v>1119573.8600000001</v>
      </c>
      <c r="BS27" s="4">
        <v>312802.09999999998</v>
      </c>
      <c r="BT27" s="4">
        <v>0</v>
      </c>
      <c r="BU27" s="4">
        <v>2302956.2999999998</v>
      </c>
      <c r="BV27" s="4">
        <v>0</v>
      </c>
      <c r="BW27" s="4">
        <v>1254706.81</v>
      </c>
    </row>
    <row r="28" spans="1:75" x14ac:dyDescent="0.25">
      <c r="A28" t="s">
        <v>112</v>
      </c>
      <c r="B28" s="17" t="s">
        <v>85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</row>
    <row r="29" spans="1:75" x14ac:dyDescent="0.25">
      <c r="A29" t="s">
        <v>113</v>
      </c>
      <c r="B29" s="17" t="s">
        <v>85</v>
      </c>
      <c r="C29" s="4">
        <v>0</v>
      </c>
      <c r="D29" s="4">
        <v>0</v>
      </c>
      <c r="E29" s="4">
        <v>0</v>
      </c>
      <c r="F29" s="4">
        <v>0</v>
      </c>
      <c r="G29" s="4">
        <v>1980</v>
      </c>
      <c r="H29" s="4">
        <v>0</v>
      </c>
      <c r="I29" s="4">
        <v>1980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1980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1980</v>
      </c>
      <c r="BW29" s="4">
        <v>0</v>
      </c>
    </row>
    <row r="30" spans="1:75" x14ac:dyDescent="0.25">
      <c r="A30" t="s">
        <v>114</v>
      </c>
      <c r="B30" s="17" t="s">
        <v>85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</row>
    <row r="31" spans="1:75" x14ac:dyDescent="0.25">
      <c r="A31" t="s">
        <v>115</v>
      </c>
      <c r="B31" s="17" t="s">
        <v>85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</row>
    <row r="32" spans="1:75" x14ac:dyDescent="0.25">
      <c r="A32" t="s">
        <v>116</v>
      </c>
      <c r="B32" s="17" t="s">
        <v>85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</row>
    <row r="33" spans="1:75" x14ac:dyDescent="0.25">
      <c r="A33" t="s">
        <v>117</v>
      </c>
      <c r="B33" s="17" t="s">
        <v>85</v>
      </c>
      <c r="C33" s="4">
        <v>217080.04</v>
      </c>
      <c r="D33" s="4">
        <v>2434378.41</v>
      </c>
      <c r="E33" s="4">
        <v>862711.56</v>
      </c>
      <c r="F33" s="4">
        <v>867598.75</v>
      </c>
      <c r="G33" s="4">
        <v>3348041.6999999997</v>
      </c>
      <c r="H33" s="4">
        <v>4381768.76</v>
      </c>
      <c r="I33" s="4">
        <v>7729810.459999999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6279044.5</v>
      </c>
      <c r="Q33" s="4">
        <v>95867.59</v>
      </c>
      <c r="R33" s="4">
        <v>1185442.29</v>
      </c>
      <c r="S33" s="4">
        <v>88000</v>
      </c>
      <c r="T33" s="4">
        <v>81456.08</v>
      </c>
      <c r="U33" s="4">
        <v>20000</v>
      </c>
      <c r="V33" s="4">
        <v>0</v>
      </c>
      <c r="W33" s="4">
        <v>197080.04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2276042.33</v>
      </c>
      <c r="AK33" s="4">
        <v>0</v>
      </c>
      <c r="AL33" s="4">
        <v>76880</v>
      </c>
      <c r="AM33" s="4">
        <v>0</v>
      </c>
      <c r="AN33" s="4">
        <v>81456.08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747500</v>
      </c>
      <c r="AZ33" s="4">
        <v>0</v>
      </c>
      <c r="BA33" s="4">
        <v>115211.56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732975</v>
      </c>
      <c r="BO33" s="4">
        <v>0</v>
      </c>
      <c r="BP33" s="4">
        <v>46623.75</v>
      </c>
      <c r="BQ33" s="4">
        <v>88000</v>
      </c>
      <c r="BR33" s="4">
        <v>0</v>
      </c>
      <c r="BS33" s="4">
        <v>2502527.17</v>
      </c>
      <c r="BT33" s="4">
        <v>95867.59</v>
      </c>
      <c r="BU33" s="4">
        <v>749646.94</v>
      </c>
      <c r="BV33" s="4">
        <v>0</v>
      </c>
      <c r="BW33" s="4">
        <v>0</v>
      </c>
    </row>
    <row r="34" spans="1:75" x14ac:dyDescent="0.25">
      <c r="A34" t="s">
        <v>118</v>
      </c>
      <c r="B34" s="17" t="s">
        <v>85</v>
      </c>
      <c r="C34" s="4">
        <v>29056033.760000002</v>
      </c>
      <c r="D34" s="4">
        <v>40251716.070000008</v>
      </c>
      <c r="E34" s="4">
        <v>20600757.759999994</v>
      </c>
      <c r="F34" s="4">
        <v>63055985.920000002</v>
      </c>
      <c r="G34" s="4">
        <v>164457381.80000001</v>
      </c>
      <c r="H34" s="4">
        <v>152964493.50999999</v>
      </c>
      <c r="I34" s="4">
        <v>317421875.30999994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232890494.64000002</v>
      </c>
      <c r="Q34" s="4">
        <v>95867.59</v>
      </c>
      <c r="R34" s="4">
        <v>56770437.340000011</v>
      </c>
      <c r="S34" s="4">
        <v>21692232.360000003</v>
      </c>
      <c r="T34" s="4">
        <v>5972843.3799999999</v>
      </c>
      <c r="U34" s="4">
        <v>17706530.500000004</v>
      </c>
      <c r="V34" s="4">
        <v>0</v>
      </c>
      <c r="W34" s="4">
        <v>6358090.5099999998</v>
      </c>
      <c r="X34" s="4">
        <v>4838615.58</v>
      </c>
      <c r="Y34" s="4">
        <v>152797.17000000001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28035161.640000001</v>
      </c>
      <c r="AK34" s="4">
        <v>0</v>
      </c>
      <c r="AL34" s="4">
        <v>10411670.639999999</v>
      </c>
      <c r="AM34" s="4">
        <v>1608326.55</v>
      </c>
      <c r="AN34" s="4">
        <v>196557.24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15236721.279999999</v>
      </c>
      <c r="AZ34" s="4">
        <v>0</v>
      </c>
      <c r="BA34" s="4">
        <v>4766287.0999999996</v>
      </c>
      <c r="BB34" s="4">
        <v>597749.38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43743477.010000005</v>
      </c>
      <c r="BO34" s="4">
        <v>0</v>
      </c>
      <c r="BP34" s="4">
        <v>13867201.279999999</v>
      </c>
      <c r="BQ34" s="4">
        <v>4306675.8499999996</v>
      </c>
      <c r="BR34" s="4">
        <v>1138631.78</v>
      </c>
      <c r="BS34" s="4">
        <v>128168604.21000001</v>
      </c>
      <c r="BT34" s="4">
        <v>95867.59</v>
      </c>
      <c r="BU34" s="4">
        <v>21367187.809999999</v>
      </c>
      <c r="BV34" s="4">
        <v>10340865</v>
      </c>
      <c r="BW34" s="4">
        <v>4484857.1899999995</v>
      </c>
    </row>
    <row r="35" spans="1:75" x14ac:dyDescent="0.25">
      <c r="A35" t="s">
        <v>119</v>
      </c>
      <c r="B35" s="17" t="s">
        <v>85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</row>
    <row r="36" spans="1:75" x14ac:dyDescent="0.25">
      <c r="A36" t="s">
        <v>120</v>
      </c>
      <c r="B36" s="17" t="s">
        <v>85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</row>
    <row r="37" spans="1:75" x14ac:dyDescent="0.25">
      <c r="A37" t="s">
        <v>121</v>
      </c>
      <c r="B37" s="17" t="s">
        <v>85</v>
      </c>
      <c r="C37" s="4">
        <v>0</v>
      </c>
      <c r="D37" s="4">
        <v>0</v>
      </c>
      <c r="E37" s="4">
        <v>0</v>
      </c>
      <c r="F37" s="4">
        <v>794007.82</v>
      </c>
      <c r="G37" s="4">
        <v>3887812.5</v>
      </c>
      <c r="H37" s="4">
        <v>794007.82</v>
      </c>
      <c r="I37" s="4">
        <v>4681820.32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4681820.32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794007.82</v>
      </c>
      <c r="BQ37" s="4">
        <v>0</v>
      </c>
      <c r="BR37" s="4">
        <v>0</v>
      </c>
      <c r="BS37" s="4">
        <v>0</v>
      </c>
      <c r="BT37" s="4">
        <v>0</v>
      </c>
      <c r="BU37" s="4">
        <v>3887812.5</v>
      </c>
      <c r="BV37" s="4">
        <v>0</v>
      </c>
      <c r="BW37" s="4">
        <v>0</v>
      </c>
    </row>
    <row r="38" spans="1:75" x14ac:dyDescent="0.25">
      <c r="A38" t="s">
        <v>122</v>
      </c>
      <c r="B38" s="17" t="s">
        <v>85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</row>
    <row r="39" spans="1:75" x14ac:dyDescent="0.25">
      <c r="A39" t="s">
        <v>123</v>
      </c>
      <c r="B39" s="17" t="s">
        <v>85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</row>
    <row r="40" spans="1:75" x14ac:dyDescent="0.25">
      <c r="A40" t="s">
        <v>124</v>
      </c>
      <c r="B40" s="17" t="s">
        <v>85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</row>
    <row r="41" spans="1:75" x14ac:dyDescent="0.25">
      <c r="A41" t="s">
        <v>125</v>
      </c>
      <c r="B41" s="17" t="s">
        <v>85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</row>
    <row r="42" spans="1:75" x14ac:dyDescent="0.25">
      <c r="A42" t="s">
        <v>126</v>
      </c>
      <c r="B42" s="17" t="s">
        <v>85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</row>
    <row r="43" spans="1:75" x14ac:dyDescent="0.25">
      <c r="A43" t="s">
        <v>127</v>
      </c>
      <c r="B43" s="17" t="s">
        <v>85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</row>
    <row r="44" spans="1:75" x14ac:dyDescent="0.25">
      <c r="A44" t="s">
        <v>128</v>
      </c>
      <c r="B44" s="17" t="s">
        <v>85</v>
      </c>
      <c r="C44" s="4">
        <v>0</v>
      </c>
      <c r="D44" s="4">
        <v>0</v>
      </c>
      <c r="E44" s="4">
        <v>0</v>
      </c>
      <c r="F44" s="4">
        <v>551875.5</v>
      </c>
      <c r="G44" s="4">
        <v>21420</v>
      </c>
      <c r="H44" s="4">
        <v>551875.5</v>
      </c>
      <c r="I44" s="4">
        <v>573295.5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573295.5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551875.5</v>
      </c>
      <c r="BQ44" s="4">
        <v>0</v>
      </c>
      <c r="BR44" s="4">
        <v>0</v>
      </c>
      <c r="BS44" s="4">
        <v>0</v>
      </c>
      <c r="BT44" s="4">
        <v>0</v>
      </c>
      <c r="BU44" s="4">
        <v>21420</v>
      </c>
      <c r="BV44" s="4">
        <v>0</v>
      </c>
      <c r="BW44" s="4">
        <v>0</v>
      </c>
    </row>
    <row r="45" spans="1:75" x14ac:dyDescent="0.25">
      <c r="A45" t="s">
        <v>129</v>
      </c>
      <c r="B45" s="17" t="s">
        <v>85</v>
      </c>
      <c r="C45" s="4">
        <v>29812629.900000002</v>
      </c>
      <c r="D45" s="4">
        <v>887101.75</v>
      </c>
      <c r="E45" s="4">
        <v>21815</v>
      </c>
      <c r="F45" s="4">
        <v>2726218.3</v>
      </c>
      <c r="G45" s="4">
        <v>17365619.73</v>
      </c>
      <c r="H45" s="4">
        <v>33447764.950000003</v>
      </c>
      <c r="I45" s="4">
        <v>50813384.680000007</v>
      </c>
      <c r="J45" s="4">
        <v>10444439.51</v>
      </c>
      <c r="K45" s="4">
        <v>212240.25</v>
      </c>
      <c r="L45" s="4">
        <v>0</v>
      </c>
      <c r="M45" s="4">
        <v>19368190.390000001</v>
      </c>
      <c r="N45" s="4">
        <v>674861.5</v>
      </c>
      <c r="O45" s="4">
        <v>21815</v>
      </c>
      <c r="P45" s="4">
        <v>50713284.590000004</v>
      </c>
      <c r="Q45" s="4">
        <v>0</v>
      </c>
      <c r="R45" s="4">
        <v>100100.09</v>
      </c>
      <c r="S45" s="4">
        <v>0</v>
      </c>
      <c r="T45" s="4">
        <v>0</v>
      </c>
      <c r="U45" s="4">
        <v>29812629.899999999</v>
      </c>
      <c r="V45" s="4">
        <v>0</v>
      </c>
      <c r="W45" s="4">
        <v>0</v>
      </c>
      <c r="X45" s="4">
        <v>0</v>
      </c>
      <c r="Y45" s="4">
        <v>0</v>
      </c>
      <c r="Z45" s="4">
        <v>10444439.51</v>
      </c>
      <c r="AA45" s="4">
        <v>0</v>
      </c>
      <c r="AB45" s="4">
        <v>0</v>
      </c>
      <c r="AC45" s="4">
        <v>0</v>
      </c>
      <c r="AD45" s="4">
        <v>0</v>
      </c>
      <c r="AE45" s="4">
        <v>19368190.390000001</v>
      </c>
      <c r="AF45" s="4">
        <v>0</v>
      </c>
      <c r="AG45" s="4">
        <v>0</v>
      </c>
      <c r="AH45" s="4">
        <v>0</v>
      </c>
      <c r="AI45" s="4">
        <v>0</v>
      </c>
      <c r="AJ45" s="4">
        <v>831935.06</v>
      </c>
      <c r="AK45" s="4">
        <v>0</v>
      </c>
      <c r="AL45" s="4">
        <v>55166.69</v>
      </c>
      <c r="AM45" s="4">
        <v>0</v>
      </c>
      <c r="AN45" s="4">
        <v>0</v>
      </c>
      <c r="AO45" s="4">
        <v>212240.25</v>
      </c>
      <c r="AP45" s="4">
        <v>0</v>
      </c>
      <c r="AQ45" s="4">
        <v>0</v>
      </c>
      <c r="AR45" s="4">
        <v>0</v>
      </c>
      <c r="AS45" s="4">
        <v>0</v>
      </c>
      <c r="AT45" s="4">
        <v>619694.81000000006</v>
      </c>
      <c r="AU45" s="4">
        <v>0</v>
      </c>
      <c r="AV45" s="4">
        <v>55166.69</v>
      </c>
      <c r="AW45" s="4">
        <v>0</v>
      </c>
      <c r="AX45" s="4">
        <v>0</v>
      </c>
      <c r="AY45" s="4">
        <v>0</v>
      </c>
      <c r="AZ45" s="4">
        <v>0</v>
      </c>
      <c r="BA45" s="4">
        <v>21815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21815</v>
      </c>
      <c r="BL45" s="4">
        <v>0</v>
      </c>
      <c r="BM45" s="4">
        <v>0</v>
      </c>
      <c r="BN45" s="4">
        <v>2703099.9</v>
      </c>
      <c r="BO45" s="4">
        <v>0</v>
      </c>
      <c r="BP45" s="4">
        <v>23118.400000000001</v>
      </c>
      <c r="BQ45" s="4">
        <v>0</v>
      </c>
      <c r="BR45" s="4">
        <v>0</v>
      </c>
      <c r="BS45" s="4">
        <v>17365619.73</v>
      </c>
      <c r="BT45" s="4">
        <v>0</v>
      </c>
      <c r="BU45" s="4">
        <v>0</v>
      </c>
      <c r="BV45" s="4">
        <v>0</v>
      </c>
      <c r="BW45" s="4">
        <v>0</v>
      </c>
    </row>
    <row r="46" spans="1:75" x14ac:dyDescent="0.25">
      <c r="A46" t="s">
        <v>130</v>
      </c>
      <c r="B46" s="17" t="s">
        <v>85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</row>
    <row r="47" spans="1:75" x14ac:dyDescent="0.25">
      <c r="A47" t="s">
        <v>131</v>
      </c>
      <c r="B47" s="17" t="s">
        <v>85</v>
      </c>
      <c r="C47" s="4">
        <v>0</v>
      </c>
      <c r="D47" s="4">
        <v>0</v>
      </c>
      <c r="E47" s="4">
        <v>0</v>
      </c>
      <c r="F47" s="4">
        <v>126564.24</v>
      </c>
      <c r="G47" s="4">
        <v>0</v>
      </c>
      <c r="H47" s="4">
        <v>126564.24</v>
      </c>
      <c r="I47" s="4">
        <v>126564.24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126564.24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126564.24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</row>
    <row r="48" spans="1:75" x14ac:dyDescent="0.25">
      <c r="A48" t="s">
        <v>132</v>
      </c>
      <c r="B48" s="17" t="s">
        <v>85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</row>
    <row r="49" spans="1:75" x14ac:dyDescent="0.25">
      <c r="A49" t="s">
        <v>133</v>
      </c>
      <c r="B49" s="17" t="s">
        <v>85</v>
      </c>
      <c r="C49" s="4">
        <v>19970756.809999999</v>
      </c>
      <c r="D49" s="4">
        <v>35336492.979999997</v>
      </c>
      <c r="E49" s="4">
        <v>17547054.960000001</v>
      </c>
      <c r="F49" s="4">
        <v>23126847.879999999</v>
      </c>
      <c r="G49" s="4">
        <v>47073404.859999999</v>
      </c>
      <c r="H49" s="4">
        <v>95981152.629999995</v>
      </c>
      <c r="I49" s="4">
        <v>143054557.49000001</v>
      </c>
      <c r="J49" s="4">
        <v>1109720.6599999999</v>
      </c>
      <c r="K49" s="4">
        <v>3748539.5200000005</v>
      </c>
      <c r="L49" s="4">
        <v>1021784.77</v>
      </c>
      <c r="M49" s="4">
        <v>18861036.149999999</v>
      </c>
      <c r="N49" s="4">
        <v>31587953.459999997</v>
      </c>
      <c r="O49" s="4">
        <v>16525270.189999999</v>
      </c>
      <c r="P49" s="4">
        <v>118809598.31999999</v>
      </c>
      <c r="Q49" s="4">
        <v>0</v>
      </c>
      <c r="R49" s="4">
        <v>24065789.240000002</v>
      </c>
      <c r="S49" s="4">
        <v>179169.93</v>
      </c>
      <c r="T49" s="4">
        <v>0</v>
      </c>
      <c r="U49" s="4">
        <v>16798487.899999999</v>
      </c>
      <c r="V49" s="4">
        <v>0</v>
      </c>
      <c r="W49" s="4">
        <v>3150623.46</v>
      </c>
      <c r="X49" s="4">
        <v>21645.45</v>
      </c>
      <c r="Y49" s="4">
        <v>0</v>
      </c>
      <c r="Z49" s="4">
        <v>170649.47</v>
      </c>
      <c r="AA49" s="4">
        <v>0</v>
      </c>
      <c r="AB49" s="4">
        <v>939071.19</v>
      </c>
      <c r="AC49" s="4">
        <v>0</v>
      </c>
      <c r="AD49" s="4">
        <v>0</v>
      </c>
      <c r="AE49" s="4">
        <v>16627838.43</v>
      </c>
      <c r="AF49" s="4">
        <v>0</v>
      </c>
      <c r="AG49" s="4">
        <v>2211552.27</v>
      </c>
      <c r="AH49" s="4">
        <v>21645.45</v>
      </c>
      <c r="AI49" s="4">
        <v>0</v>
      </c>
      <c r="AJ49" s="4">
        <v>22961305.240000002</v>
      </c>
      <c r="AK49" s="4">
        <v>0</v>
      </c>
      <c r="AL49" s="4">
        <v>12217663.26</v>
      </c>
      <c r="AM49" s="4">
        <v>157524.48000000001</v>
      </c>
      <c r="AN49" s="4">
        <v>0</v>
      </c>
      <c r="AO49" s="4">
        <v>1504684.91</v>
      </c>
      <c r="AP49" s="4">
        <v>0</v>
      </c>
      <c r="AQ49" s="4">
        <v>2165092.37</v>
      </c>
      <c r="AR49" s="4">
        <v>78762.240000000005</v>
      </c>
      <c r="AS49" s="4">
        <v>0</v>
      </c>
      <c r="AT49" s="4">
        <v>21456620.329999998</v>
      </c>
      <c r="AU49" s="4">
        <v>0</v>
      </c>
      <c r="AV49" s="4">
        <v>10052570.890000001</v>
      </c>
      <c r="AW49" s="4">
        <v>78762.240000000005</v>
      </c>
      <c r="AX49" s="4">
        <v>0</v>
      </c>
      <c r="AY49" s="4">
        <v>14320647.279999999</v>
      </c>
      <c r="AZ49" s="4">
        <v>0</v>
      </c>
      <c r="BA49" s="4">
        <v>3226407.6799999997</v>
      </c>
      <c r="BB49" s="4">
        <v>0</v>
      </c>
      <c r="BC49" s="4">
        <v>0</v>
      </c>
      <c r="BD49" s="4">
        <v>907318.62</v>
      </c>
      <c r="BE49" s="4">
        <v>0</v>
      </c>
      <c r="BF49" s="4">
        <v>114466.15</v>
      </c>
      <c r="BG49" s="4">
        <v>0</v>
      </c>
      <c r="BH49" s="4">
        <v>0</v>
      </c>
      <c r="BI49" s="4">
        <v>13413328.66</v>
      </c>
      <c r="BJ49" s="4">
        <v>0</v>
      </c>
      <c r="BK49" s="4">
        <v>3111941.5300000003</v>
      </c>
      <c r="BL49" s="4">
        <v>0</v>
      </c>
      <c r="BM49" s="4">
        <v>0</v>
      </c>
      <c r="BN49" s="4">
        <v>21006882.079999998</v>
      </c>
      <c r="BO49" s="4">
        <v>0</v>
      </c>
      <c r="BP49" s="4">
        <v>2119965.7999999998</v>
      </c>
      <c r="BQ49" s="4">
        <v>0</v>
      </c>
      <c r="BR49" s="4">
        <v>0</v>
      </c>
      <c r="BS49" s="4">
        <v>43722275.82</v>
      </c>
      <c r="BT49" s="4">
        <v>0</v>
      </c>
      <c r="BU49" s="4">
        <v>3351129.04</v>
      </c>
      <c r="BV49" s="4">
        <v>0</v>
      </c>
      <c r="BW49" s="4">
        <v>0</v>
      </c>
    </row>
    <row r="50" spans="1:75" x14ac:dyDescent="0.25">
      <c r="A50" t="s">
        <v>134</v>
      </c>
      <c r="B50" s="17" t="s">
        <v>85</v>
      </c>
      <c r="C50" s="4">
        <v>20812186.719999999</v>
      </c>
      <c r="D50" s="4">
        <v>9307463.8400000017</v>
      </c>
      <c r="E50" s="4">
        <v>5122794.1499999994</v>
      </c>
      <c r="F50" s="4">
        <v>45146225.579999998</v>
      </c>
      <c r="G50" s="4">
        <v>72504665.200000003</v>
      </c>
      <c r="H50" s="4">
        <v>80388670.289999992</v>
      </c>
      <c r="I50" s="4">
        <v>152893335.49000001</v>
      </c>
      <c r="J50" s="4">
        <v>3036996.8899999997</v>
      </c>
      <c r="K50" s="4">
        <v>1745009.26</v>
      </c>
      <c r="L50" s="4">
        <v>143665.29999999999</v>
      </c>
      <c r="M50" s="4">
        <v>17775189.830000002</v>
      </c>
      <c r="N50" s="4">
        <v>7562454.5800000001</v>
      </c>
      <c r="O50" s="4">
        <v>4979128.8499999996</v>
      </c>
      <c r="P50" s="4">
        <v>98096293.559999987</v>
      </c>
      <c r="Q50" s="4">
        <v>0</v>
      </c>
      <c r="R50" s="4">
        <v>31962218.439999998</v>
      </c>
      <c r="S50" s="4">
        <v>22834823.489999998</v>
      </c>
      <c r="T50" s="4">
        <v>0</v>
      </c>
      <c r="U50" s="4">
        <v>8577257.3000000007</v>
      </c>
      <c r="V50" s="4">
        <v>0</v>
      </c>
      <c r="W50" s="4">
        <v>7946059.379999999</v>
      </c>
      <c r="X50" s="4">
        <v>4288870.04</v>
      </c>
      <c r="Y50" s="4">
        <v>0</v>
      </c>
      <c r="Z50" s="4">
        <v>28243.87</v>
      </c>
      <c r="AA50" s="4">
        <v>0</v>
      </c>
      <c r="AB50" s="4">
        <v>2291956.7799999998</v>
      </c>
      <c r="AC50" s="4">
        <v>716796.24</v>
      </c>
      <c r="AD50" s="4">
        <v>0</v>
      </c>
      <c r="AE50" s="4">
        <v>8549013.4299999997</v>
      </c>
      <c r="AF50" s="4">
        <v>0</v>
      </c>
      <c r="AG50" s="4">
        <v>5654102.5999999996</v>
      </c>
      <c r="AH50" s="4">
        <v>3572073.8</v>
      </c>
      <c r="AI50" s="4">
        <v>0</v>
      </c>
      <c r="AJ50" s="4">
        <v>5210546.12</v>
      </c>
      <c r="AK50" s="4">
        <v>0</v>
      </c>
      <c r="AL50" s="4">
        <v>2673155.42</v>
      </c>
      <c r="AM50" s="4">
        <v>1423762.3</v>
      </c>
      <c r="AN50" s="4">
        <v>0</v>
      </c>
      <c r="AO50" s="4">
        <v>885801.48</v>
      </c>
      <c r="AP50" s="4">
        <v>0</v>
      </c>
      <c r="AQ50" s="4">
        <v>442285.58</v>
      </c>
      <c r="AR50" s="4">
        <v>416922.2</v>
      </c>
      <c r="AS50" s="4">
        <v>0</v>
      </c>
      <c r="AT50" s="4">
        <v>4324744.6400000006</v>
      </c>
      <c r="AU50" s="4">
        <v>0</v>
      </c>
      <c r="AV50" s="4">
        <v>2230869.84</v>
      </c>
      <c r="AW50" s="4">
        <v>1006840.1000000001</v>
      </c>
      <c r="AX50" s="4">
        <v>0</v>
      </c>
      <c r="AY50" s="4">
        <v>2740582.8200000003</v>
      </c>
      <c r="AZ50" s="4">
        <v>0</v>
      </c>
      <c r="BA50" s="4">
        <v>2293311.42</v>
      </c>
      <c r="BB50" s="4">
        <v>88899.91</v>
      </c>
      <c r="BC50" s="4">
        <v>0</v>
      </c>
      <c r="BD50" s="4">
        <v>143012.04999999999</v>
      </c>
      <c r="BE50" s="4">
        <v>0</v>
      </c>
      <c r="BF50" s="4">
        <v>653.25</v>
      </c>
      <c r="BG50" s="4">
        <v>0</v>
      </c>
      <c r="BH50" s="4">
        <v>0</v>
      </c>
      <c r="BI50" s="4">
        <v>2597570.77</v>
      </c>
      <c r="BJ50" s="4">
        <v>0</v>
      </c>
      <c r="BK50" s="4">
        <v>2292658.17</v>
      </c>
      <c r="BL50" s="4">
        <v>88899.91</v>
      </c>
      <c r="BM50" s="4">
        <v>0</v>
      </c>
      <c r="BN50" s="4">
        <v>22917490.719999999</v>
      </c>
      <c r="BO50" s="4">
        <v>0</v>
      </c>
      <c r="BP50" s="4">
        <v>12669279.34</v>
      </c>
      <c r="BQ50" s="4">
        <v>9559455.5199999996</v>
      </c>
      <c r="BR50" s="4">
        <v>0</v>
      </c>
      <c r="BS50" s="4">
        <v>58650416.600000001</v>
      </c>
      <c r="BT50" s="4">
        <v>0</v>
      </c>
      <c r="BU50" s="4">
        <v>6380412.8799999999</v>
      </c>
      <c r="BV50" s="4">
        <v>7473835.7199999997</v>
      </c>
      <c r="BW50" s="4">
        <v>0</v>
      </c>
    </row>
    <row r="51" spans="1:75" x14ac:dyDescent="0.25">
      <c r="A51" t="s">
        <v>135</v>
      </c>
      <c r="B51" s="17" t="s">
        <v>85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</row>
    <row r="52" spans="1:75" x14ac:dyDescent="0.25">
      <c r="A52" t="s">
        <v>136</v>
      </c>
      <c r="B52" s="17" t="s">
        <v>85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</row>
    <row r="53" spans="1:75" x14ac:dyDescent="0.25">
      <c r="A53" t="s">
        <v>137</v>
      </c>
      <c r="B53" s="17" t="s">
        <v>85</v>
      </c>
      <c r="C53" s="4">
        <v>0</v>
      </c>
      <c r="D53" s="4">
        <v>83886</v>
      </c>
      <c r="E53" s="4">
        <v>0</v>
      </c>
      <c r="F53" s="4">
        <v>0</v>
      </c>
      <c r="G53" s="4">
        <v>18765</v>
      </c>
      <c r="H53" s="4">
        <v>83886</v>
      </c>
      <c r="I53" s="4">
        <v>102651</v>
      </c>
      <c r="J53" s="4">
        <v>0</v>
      </c>
      <c r="K53" s="4">
        <v>0</v>
      </c>
      <c r="L53" s="4">
        <v>0</v>
      </c>
      <c r="M53" s="4">
        <v>0</v>
      </c>
      <c r="N53" s="4">
        <v>83886</v>
      </c>
      <c r="O53" s="4">
        <v>0</v>
      </c>
      <c r="P53" s="4">
        <v>0</v>
      </c>
      <c r="Q53" s="4">
        <v>0</v>
      </c>
      <c r="R53" s="4">
        <v>102651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83886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83886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18765</v>
      </c>
      <c r="BV53" s="4">
        <v>0</v>
      </c>
      <c r="BW53" s="4">
        <v>0</v>
      </c>
    </row>
    <row r="54" spans="1:75" x14ac:dyDescent="0.25">
      <c r="A54" t="s">
        <v>138</v>
      </c>
      <c r="B54" s="17" t="s">
        <v>85</v>
      </c>
      <c r="C54" s="4">
        <v>84320</v>
      </c>
      <c r="D54" s="4">
        <v>65591.399999999994</v>
      </c>
      <c r="E54" s="4">
        <v>328551.19</v>
      </c>
      <c r="F54" s="4">
        <v>134594.84</v>
      </c>
      <c r="G54" s="4">
        <v>66236.25</v>
      </c>
      <c r="H54" s="4">
        <v>613057.42999999993</v>
      </c>
      <c r="I54" s="4">
        <v>679293.67999999993</v>
      </c>
      <c r="J54" s="4">
        <v>0</v>
      </c>
      <c r="K54" s="4">
        <v>0</v>
      </c>
      <c r="L54" s="4">
        <v>0</v>
      </c>
      <c r="M54" s="4">
        <v>84320</v>
      </c>
      <c r="N54" s="4">
        <v>65591.399999999994</v>
      </c>
      <c r="O54" s="4">
        <v>328551.19</v>
      </c>
      <c r="P54" s="4">
        <v>394142.58999999997</v>
      </c>
      <c r="Q54" s="4">
        <v>0</v>
      </c>
      <c r="R54" s="4">
        <v>285151.08999999997</v>
      </c>
      <c r="S54" s="4">
        <v>0</v>
      </c>
      <c r="T54" s="4">
        <v>0</v>
      </c>
      <c r="U54" s="4">
        <v>0</v>
      </c>
      <c r="V54" s="4">
        <v>0</v>
      </c>
      <c r="W54" s="4">
        <v>84320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84320</v>
      </c>
      <c r="AH54" s="4">
        <v>0</v>
      </c>
      <c r="AI54" s="4">
        <v>0</v>
      </c>
      <c r="AJ54" s="4">
        <v>65591.399999999994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65591.399999999994</v>
      </c>
      <c r="AU54" s="4">
        <v>0</v>
      </c>
      <c r="AV54" s="4">
        <v>0</v>
      </c>
      <c r="AW54" s="4">
        <v>0</v>
      </c>
      <c r="AX54" s="4">
        <v>0</v>
      </c>
      <c r="AY54" s="4">
        <v>328551.19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328551.19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134594.84</v>
      </c>
      <c r="BQ54" s="4">
        <v>0</v>
      </c>
      <c r="BR54" s="4">
        <v>0</v>
      </c>
      <c r="BS54" s="4">
        <v>0</v>
      </c>
      <c r="BT54" s="4">
        <v>0</v>
      </c>
      <c r="BU54" s="4">
        <v>66236.25</v>
      </c>
      <c r="BV54" s="4">
        <v>0</v>
      </c>
      <c r="BW54" s="4">
        <v>0</v>
      </c>
    </row>
    <row r="55" spans="1:75" x14ac:dyDescent="0.25">
      <c r="A55" t="s">
        <v>139</v>
      </c>
      <c r="B55" s="17" t="s">
        <v>85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</row>
    <row r="56" spans="1:75" x14ac:dyDescent="0.25">
      <c r="A56" t="s">
        <v>140</v>
      </c>
      <c r="B56" s="17" t="s">
        <v>85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</row>
    <row r="57" spans="1:75" x14ac:dyDescent="0.25">
      <c r="A57" t="s">
        <v>141</v>
      </c>
      <c r="B57" s="17" t="s">
        <v>85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  <c r="AO57" s="4">
        <v>0</v>
      </c>
      <c r="AP57" s="4">
        <v>0</v>
      </c>
      <c r="AQ57" s="4">
        <v>0</v>
      </c>
      <c r="AR57" s="4">
        <v>0</v>
      </c>
      <c r="AS57" s="4">
        <v>0</v>
      </c>
      <c r="AT57" s="4">
        <v>0</v>
      </c>
      <c r="AU57" s="4">
        <v>0</v>
      </c>
      <c r="AV57" s="4">
        <v>0</v>
      </c>
      <c r="AW57" s="4">
        <v>0</v>
      </c>
      <c r="AX57" s="4">
        <v>0</v>
      </c>
      <c r="AY57" s="4">
        <v>0</v>
      </c>
      <c r="AZ57" s="4">
        <v>0</v>
      </c>
      <c r="BA57" s="4">
        <v>0</v>
      </c>
      <c r="BB57" s="4">
        <v>0</v>
      </c>
      <c r="BC57" s="4">
        <v>0</v>
      </c>
      <c r="BD57" s="4">
        <v>0</v>
      </c>
      <c r="BE57" s="4">
        <v>0</v>
      </c>
      <c r="BF57" s="4">
        <v>0</v>
      </c>
      <c r="BG57" s="4">
        <v>0</v>
      </c>
      <c r="BH57" s="4">
        <v>0</v>
      </c>
      <c r="BI57" s="4">
        <v>0</v>
      </c>
      <c r="BJ57" s="4">
        <v>0</v>
      </c>
      <c r="BK57" s="4">
        <v>0</v>
      </c>
      <c r="BL57" s="4">
        <v>0</v>
      </c>
      <c r="BM57" s="4">
        <v>0</v>
      </c>
      <c r="BN57" s="4">
        <v>0</v>
      </c>
      <c r="BO57" s="4">
        <v>0</v>
      </c>
      <c r="BP57" s="4">
        <v>0</v>
      </c>
      <c r="BQ57" s="4">
        <v>0</v>
      </c>
      <c r="BR57" s="4">
        <v>0</v>
      </c>
      <c r="BS57" s="4">
        <v>0</v>
      </c>
      <c r="BT57" s="4">
        <v>0</v>
      </c>
      <c r="BU57" s="4">
        <v>0</v>
      </c>
      <c r="BV57" s="4">
        <v>0</v>
      </c>
      <c r="BW57" s="4">
        <v>0</v>
      </c>
    </row>
    <row r="58" spans="1:75" x14ac:dyDescent="0.25">
      <c r="A58" t="s">
        <v>142</v>
      </c>
      <c r="B58" s="17" t="s">
        <v>85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  <c r="AO58" s="4">
        <v>0</v>
      </c>
      <c r="AP58" s="4">
        <v>0</v>
      </c>
      <c r="AQ58" s="4">
        <v>0</v>
      </c>
      <c r="AR58" s="4">
        <v>0</v>
      </c>
      <c r="AS58" s="4">
        <v>0</v>
      </c>
      <c r="AT58" s="4">
        <v>0</v>
      </c>
      <c r="AU58" s="4">
        <v>0</v>
      </c>
      <c r="AV58" s="4">
        <v>0</v>
      </c>
      <c r="AW58" s="4">
        <v>0</v>
      </c>
      <c r="AX58" s="4">
        <v>0</v>
      </c>
      <c r="AY58" s="4">
        <v>0</v>
      </c>
      <c r="AZ58" s="4">
        <v>0</v>
      </c>
      <c r="BA58" s="4">
        <v>0</v>
      </c>
      <c r="BB58" s="4">
        <v>0</v>
      </c>
      <c r="BC58" s="4">
        <v>0</v>
      </c>
      <c r="BD58" s="4">
        <v>0</v>
      </c>
      <c r="BE58" s="4">
        <v>0</v>
      </c>
      <c r="BF58" s="4">
        <v>0</v>
      </c>
      <c r="BG58" s="4">
        <v>0</v>
      </c>
      <c r="BH58" s="4">
        <v>0</v>
      </c>
      <c r="BI58" s="4">
        <v>0</v>
      </c>
      <c r="BJ58" s="4">
        <v>0</v>
      </c>
      <c r="BK58" s="4">
        <v>0</v>
      </c>
      <c r="BL58" s="4">
        <v>0</v>
      </c>
      <c r="BM58" s="4">
        <v>0</v>
      </c>
      <c r="BN58" s="4">
        <v>0</v>
      </c>
      <c r="BO58" s="4">
        <v>0</v>
      </c>
      <c r="BP58" s="4">
        <v>0</v>
      </c>
      <c r="BQ58" s="4">
        <v>0</v>
      </c>
      <c r="BR58" s="4">
        <v>0</v>
      </c>
      <c r="BS58" s="4">
        <v>0</v>
      </c>
      <c r="BT58" s="4">
        <v>0</v>
      </c>
      <c r="BU58" s="4">
        <v>0</v>
      </c>
      <c r="BV58" s="4">
        <v>0</v>
      </c>
      <c r="BW58" s="4">
        <v>0</v>
      </c>
    </row>
    <row r="59" spans="1:75" x14ac:dyDescent="0.25">
      <c r="A59" t="s">
        <v>143</v>
      </c>
      <c r="B59" s="17" t="s">
        <v>85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  <c r="AO59" s="4">
        <v>0</v>
      </c>
      <c r="AP59" s="4">
        <v>0</v>
      </c>
      <c r="AQ59" s="4">
        <v>0</v>
      </c>
      <c r="AR59" s="4">
        <v>0</v>
      </c>
      <c r="AS59" s="4">
        <v>0</v>
      </c>
      <c r="AT59" s="4">
        <v>0</v>
      </c>
      <c r="AU59" s="4">
        <v>0</v>
      </c>
      <c r="AV59" s="4">
        <v>0</v>
      </c>
      <c r="AW59" s="4">
        <v>0</v>
      </c>
      <c r="AX59" s="4">
        <v>0</v>
      </c>
      <c r="AY59" s="4">
        <v>0</v>
      </c>
      <c r="AZ59" s="4">
        <v>0</v>
      </c>
      <c r="BA59" s="4">
        <v>0</v>
      </c>
      <c r="BB59" s="4">
        <v>0</v>
      </c>
      <c r="BC59" s="4">
        <v>0</v>
      </c>
      <c r="BD59" s="4">
        <v>0</v>
      </c>
      <c r="BE59" s="4">
        <v>0</v>
      </c>
      <c r="BF59" s="4">
        <v>0</v>
      </c>
      <c r="BG59" s="4">
        <v>0</v>
      </c>
      <c r="BH59" s="4">
        <v>0</v>
      </c>
      <c r="BI59" s="4">
        <v>0</v>
      </c>
      <c r="BJ59" s="4">
        <v>0</v>
      </c>
      <c r="BK59" s="4">
        <v>0</v>
      </c>
      <c r="BL59" s="4">
        <v>0</v>
      </c>
      <c r="BM59" s="4">
        <v>0</v>
      </c>
      <c r="BN59" s="4">
        <v>0</v>
      </c>
      <c r="BO59" s="4">
        <v>0</v>
      </c>
      <c r="BP59" s="4">
        <v>0</v>
      </c>
      <c r="BQ59" s="4">
        <v>0</v>
      </c>
      <c r="BR59" s="4">
        <v>0</v>
      </c>
      <c r="BS59" s="4">
        <v>0</v>
      </c>
      <c r="BT59" s="4">
        <v>0</v>
      </c>
      <c r="BU59" s="4">
        <v>0</v>
      </c>
      <c r="BV59" s="4">
        <v>0</v>
      </c>
      <c r="BW59" s="4">
        <v>0</v>
      </c>
    </row>
    <row r="60" spans="1:75" x14ac:dyDescent="0.25">
      <c r="A60" t="s">
        <v>144</v>
      </c>
      <c r="B60" s="17" t="s">
        <v>85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4">
        <v>0</v>
      </c>
      <c r="AQ60" s="4">
        <v>0</v>
      </c>
      <c r="AR60" s="4">
        <v>0</v>
      </c>
      <c r="AS60" s="4">
        <v>0</v>
      </c>
      <c r="AT60" s="4">
        <v>0</v>
      </c>
      <c r="AU60" s="4">
        <v>0</v>
      </c>
      <c r="AV60" s="4">
        <v>0</v>
      </c>
      <c r="AW60" s="4">
        <v>0</v>
      </c>
      <c r="AX60" s="4">
        <v>0</v>
      </c>
      <c r="AY60" s="4">
        <v>0</v>
      </c>
      <c r="AZ60" s="4">
        <v>0</v>
      </c>
      <c r="BA60" s="4">
        <v>0</v>
      </c>
      <c r="BB60" s="4">
        <v>0</v>
      </c>
      <c r="BC60" s="4">
        <v>0</v>
      </c>
      <c r="BD60" s="4">
        <v>0</v>
      </c>
      <c r="BE60" s="4">
        <v>0</v>
      </c>
      <c r="BF60" s="4">
        <v>0</v>
      </c>
      <c r="BG60" s="4">
        <v>0</v>
      </c>
      <c r="BH60" s="4">
        <v>0</v>
      </c>
      <c r="BI60" s="4">
        <v>0</v>
      </c>
      <c r="BJ60" s="4">
        <v>0</v>
      </c>
      <c r="BK60" s="4">
        <v>0</v>
      </c>
      <c r="BL60" s="4">
        <v>0</v>
      </c>
      <c r="BM60" s="4">
        <v>0</v>
      </c>
      <c r="BN60" s="4">
        <v>0</v>
      </c>
      <c r="BO60" s="4">
        <v>0</v>
      </c>
      <c r="BP60" s="4">
        <v>0</v>
      </c>
      <c r="BQ60" s="4">
        <v>0</v>
      </c>
      <c r="BR60" s="4">
        <v>0</v>
      </c>
      <c r="BS60" s="4">
        <v>0</v>
      </c>
      <c r="BT60" s="4">
        <v>0</v>
      </c>
      <c r="BU60" s="4">
        <v>0</v>
      </c>
      <c r="BV60" s="4">
        <v>0</v>
      </c>
      <c r="BW60" s="4">
        <v>0</v>
      </c>
    </row>
    <row r="61" spans="1:75" x14ac:dyDescent="0.25">
      <c r="A61" t="s">
        <v>145</v>
      </c>
      <c r="B61" s="17" t="s">
        <v>85</v>
      </c>
      <c r="C61" s="4">
        <v>3348386.8200000003</v>
      </c>
      <c r="D61" s="4">
        <v>10896462.549999997</v>
      </c>
      <c r="E61" s="4">
        <v>2629022.7200000002</v>
      </c>
      <c r="F61" s="4">
        <v>4675459.0199999996</v>
      </c>
      <c r="G61" s="4">
        <v>10140318.659999998</v>
      </c>
      <c r="H61" s="4">
        <v>21549331.109999996</v>
      </c>
      <c r="I61" s="4">
        <v>31689649.769999996</v>
      </c>
      <c r="J61" s="4">
        <v>0</v>
      </c>
      <c r="K61" s="4">
        <v>91985.01999999999</v>
      </c>
      <c r="L61" s="4">
        <v>0</v>
      </c>
      <c r="M61" s="4">
        <v>3348386.8200000003</v>
      </c>
      <c r="N61" s="4">
        <v>10804477.529999999</v>
      </c>
      <c r="O61" s="4">
        <v>2629022.7200000002</v>
      </c>
      <c r="P61" s="4">
        <v>28030786.34</v>
      </c>
      <c r="Q61" s="4">
        <v>0</v>
      </c>
      <c r="R61" s="4">
        <v>1462044.5199999998</v>
      </c>
      <c r="S61" s="4">
        <v>2196818.91</v>
      </c>
      <c r="T61" s="4">
        <v>0</v>
      </c>
      <c r="U61" s="4">
        <v>3321089.87</v>
      </c>
      <c r="V61" s="4">
        <v>0</v>
      </c>
      <c r="W61" s="4">
        <v>18085.21</v>
      </c>
      <c r="X61" s="4">
        <v>9211.74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3321089.87</v>
      </c>
      <c r="AF61" s="4">
        <v>0</v>
      </c>
      <c r="AG61" s="4">
        <v>18085.21</v>
      </c>
      <c r="AH61" s="4">
        <v>9211.74</v>
      </c>
      <c r="AI61" s="4">
        <v>0</v>
      </c>
      <c r="AJ61" s="4">
        <v>10571776.539999999</v>
      </c>
      <c r="AK61" s="4">
        <v>0</v>
      </c>
      <c r="AL61" s="4">
        <v>176262.47</v>
      </c>
      <c r="AM61" s="4">
        <v>148423.53999999998</v>
      </c>
      <c r="AN61" s="4">
        <v>0</v>
      </c>
      <c r="AO61" s="4">
        <v>56355.43</v>
      </c>
      <c r="AP61" s="4">
        <v>0</v>
      </c>
      <c r="AQ61" s="4">
        <v>0</v>
      </c>
      <c r="AR61" s="4">
        <v>35629.589999999997</v>
      </c>
      <c r="AS61" s="4">
        <v>0</v>
      </c>
      <c r="AT61" s="4">
        <v>10515421.109999999</v>
      </c>
      <c r="AU61" s="4">
        <v>0</v>
      </c>
      <c r="AV61" s="4">
        <v>176262.47</v>
      </c>
      <c r="AW61" s="4">
        <v>112793.95000000001</v>
      </c>
      <c r="AX61" s="4">
        <v>0</v>
      </c>
      <c r="AY61" s="4">
        <v>1395741.54</v>
      </c>
      <c r="AZ61" s="4">
        <v>0</v>
      </c>
      <c r="BA61" s="4">
        <v>161843.32999999999</v>
      </c>
      <c r="BB61" s="4">
        <v>1071437.8500000001</v>
      </c>
      <c r="BC61" s="4">
        <v>0</v>
      </c>
      <c r="BD61" s="4">
        <v>0</v>
      </c>
      <c r="BE61" s="4">
        <v>0</v>
      </c>
      <c r="BF61" s="4">
        <v>0</v>
      </c>
      <c r="BG61" s="4">
        <v>0</v>
      </c>
      <c r="BH61" s="4">
        <v>0</v>
      </c>
      <c r="BI61" s="4">
        <v>1395741.54</v>
      </c>
      <c r="BJ61" s="4">
        <v>0</v>
      </c>
      <c r="BK61" s="4">
        <v>161843.32999999999</v>
      </c>
      <c r="BL61" s="4">
        <v>1071437.8500000001</v>
      </c>
      <c r="BM61" s="4">
        <v>0</v>
      </c>
      <c r="BN61" s="4">
        <v>3558395.6</v>
      </c>
      <c r="BO61" s="4">
        <v>0</v>
      </c>
      <c r="BP61" s="4">
        <v>373028.42</v>
      </c>
      <c r="BQ61" s="4">
        <v>744035</v>
      </c>
      <c r="BR61" s="4">
        <v>0</v>
      </c>
      <c r="BS61" s="4">
        <v>9183782.7899999991</v>
      </c>
      <c r="BT61" s="4">
        <v>0</v>
      </c>
      <c r="BU61" s="4">
        <v>732825.09</v>
      </c>
      <c r="BV61" s="4">
        <v>223710.78</v>
      </c>
      <c r="BW61" s="4">
        <v>0</v>
      </c>
    </row>
    <row r="62" spans="1:75" x14ac:dyDescent="0.25">
      <c r="A62" t="s">
        <v>146</v>
      </c>
      <c r="B62" s="17" t="s">
        <v>85</v>
      </c>
      <c r="C62" s="4">
        <v>74668.479999999996</v>
      </c>
      <c r="D62" s="4">
        <v>2042883.92</v>
      </c>
      <c r="E62" s="4">
        <v>2461141.7999999998</v>
      </c>
      <c r="F62" s="4">
        <v>4429817.7</v>
      </c>
      <c r="G62" s="4">
        <v>2546704.3600000003</v>
      </c>
      <c r="H62" s="4">
        <v>9008511.8999999985</v>
      </c>
      <c r="I62" s="4">
        <v>11555216.259999998</v>
      </c>
      <c r="J62" s="4">
        <v>0</v>
      </c>
      <c r="K62" s="4">
        <v>371017.64</v>
      </c>
      <c r="L62" s="4">
        <v>1</v>
      </c>
      <c r="M62" s="4">
        <v>74668.479999999996</v>
      </c>
      <c r="N62" s="4">
        <v>1671866.2799999998</v>
      </c>
      <c r="O62" s="4">
        <v>2461140.8000000003</v>
      </c>
      <c r="P62" s="4">
        <v>11332248.670000002</v>
      </c>
      <c r="Q62" s="4">
        <v>0</v>
      </c>
      <c r="R62" s="4">
        <v>0</v>
      </c>
      <c r="S62" s="4">
        <v>222967.59</v>
      </c>
      <c r="T62" s="4">
        <v>0</v>
      </c>
      <c r="U62" s="4">
        <v>74668.479999999996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74668.479999999996</v>
      </c>
      <c r="AF62" s="4">
        <v>0</v>
      </c>
      <c r="AG62" s="4">
        <v>0</v>
      </c>
      <c r="AH62" s="4">
        <v>0</v>
      </c>
      <c r="AI62" s="4">
        <v>0</v>
      </c>
      <c r="AJ62" s="4">
        <v>2022883.92</v>
      </c>
      <c r="AK62" s="4">
        <v>0</v>
      </c>
      <c r="AL62" s="4">
        <v>0</v>
      </c>
      <c r="AM62" s="4">
        <v>20000</v>
      </c>
      <c r="AN62" s="4">
        <v>0</v>
      </c>
      <c r="AO62" s="4">
        <v>371017.64</v>
      </c>
      <c r="AP62" s="4">
        <v>0</v>
      </c>
      <c r="AQ62" s="4">
        <v>0</v>
      </c>
      <c r="AR62" s="4">
        <v>0</v>
      </c>
      <c r="AS62" s="4">
        <v>0</v>
      </c>
      <c r="AT62" s="4">
        <v>1651866.2799999998</v>
      </c>
      <c r="AU62" s="4">
        <v>0</v>
      </c>
      <c r="AV62" s="4">
        <v>0</v>
      </c>
      <c r="AW62" s="4">
        <v>20000</v>
      </c>
      <c r="AX62" s="4">
        <v>0</v>
      </c>
      <c r="AY62" s="4">
        <v>2421257.12</v>
      </c>
      <c r="AZ62" s="4">
        <v>0</v>
      </c>
      <c r="BA62" s="4">
        <v>0</v>
      </c>
      <c r="BB62" s="4">
        <v>39884.68</v>
      </c>
      <c r="BC62" s="4">
        <v>0</v>
      </c>
      <c r="BD62" s="4">
        <v>1</v>
      </c>
      <c r="BE62" s="4">
        <v>0</v>
      </c>
      <c r="BF62" s="4">
        <v>0</v>
      </c>
      <c r="BG62" s="4">
        <v>0</v>
      </c>
      <c r="BH62" s="4">
        <v>0</v>
      </c>
      <c r="BI62" s="4">
        <v>2421256.12</v>
      </c>
      <c r="BJ62" s="4">
        <v>0</v>
      </c>
      <c r="BK62" s="4">
        <v>0</v>
      </c>
      <c r="BL62" s="4">
        <v>39884.68</v>
      </c>
      <c r="BM62" s="4">
        <v>0</v>
      </c>
      <c r="BN62" s="4">
        <v>4429817.7</v>
      </c>
      <c r="BO62" s="4">
        <v>0</v>
      </c>
      <c r="BP62" s="4">
        <v>0</v>
      </c>
      <c r="BQ62" s="4">
        <v>0</v>
      </c>
      <c r="BR62" s="4">
        <v>0</v>
      </c>
      <c r="BS62" s="4">
        <v>2383621.4500000002</v>
      </c>
      <c r="BT62" s="4">
        <v>0</v>
      </c>
      <c r="BU62" s="4">
        <v>0</v>
      </c>
      <c r="BV62" s="4">
        <v>163082.91</v>
      </c>
      <c r="BW62" s="4">
        <v>0</v>
      </c>
    </row>
    <row r="63" spans="1:75" x14ac:dyDescent="0.25">
      <c r="A63" t="s">
        <v>147</v>
      </c>
      <c r="B63" s="17" t="s">
        <v>85</v>
      </c>
      <c r="C63" s="4">
        <v>6142740.1600000001</v>
      </c>
      <c r="D63" s="4">
        <v>901500.16999999993</v>
      </c>
      <c r="E63" s="4">
        <v>418144.37999999995</v>
      </c>
      <c r="F63" s="4">
        <v>11072162.02</v>
      </c>
      <c r="G63" s="4">
        <v>14959308.630000001</v>
      </c>
      <c r="H63" s="4">
        <v>18534546.73</v>
      </c>
      <c r="I63" s="4">
        <v>33493855.359999999</v>
      </c>
      <c r="J63" s="4">
        <v>48686.400000000001</v>
      </c>
      <c r="K63" s="4">
        <v>338974.95</v>
      </c>
      <c r="L63" s="4">
        <v>86293.98</v>
      </c>
      <c r="M63" s="4">
        <v>6094053.7599999998</v>
      </c>
      <c r="N63" s="4">
        <v>562525.22</v>
      </c>
      <c r="O63" s="4">
        <v>331850.40000000002</v>
      </c>
      <c r="P63" s="4">
        <v>20132317.07</v>
      </c>
      <c r="Q63" s="4">
        <v>0</v>
      </c>
      <c r="R63" s="4">
        <v>594855.22</v>
      </c>
      <c r="S63" s="4">
        <v>10510930.23</v>
      </c>
      <c r="T63" s="4">
        <v>2255752.84</v>
      </c>
      <c r="U63" s="4">
        <v>6034248.0599999996</v>
      </c>
      <c r="V63" s="4">
        <v>0</v>
      </c>
      <c r="W63" s="4">
        <v>72242.100000000006</v>
      </c>
      <c r="X63" s="4">
        <v>30000</v>
      </c>
      <c r="Y63" s="4">
        <v>6250</v>
      </c>
      <c r="Z63" s="4">
        <v>48686.400000000001</v>
      </c>
      <c r="AA63" s="4">
        <v>0</v>
      </c>
      <c r="AB63" s="4">
        <v>0</v>
      </c>
      <c r="AC63" s="4">
        <v>0</v>
      </c>
      <c r="AD63" s="4">
        <v>0</v>
      </c>
      <c r="AE63" s="4">
        <v>5985561.6600000001</v>
      </c>
      <c r="AF63" s="4">
        <v>0</v>
      </c>
      <c r="AG63" s="4">
        <v>72242.100000000006</v>
      </c>
      <c r="AH63" s="4">
        <v>30000</v>
      </c>
      <c r="AI63" s="4">
        <v>6250</v>
      </c>
      <c r="AJ63" s="4">
        <v>701549.9</v>
      </c>
      <c r="AK63" s="4">
        <v>0</v>
      </c>
      <c r="AL63" s="4">
        <v>199950.27</v>
      </c>
      <c r="AM63" s="4">
        <v>0</v>
      </c>
      <c r="AN63" s="4">
        <v>0</v>
      </c>
      <c r="AO63" s="4">
        <v>338974.95</v>
      </c>
      <c r="AP63" s="4">
        <v>0</v>
      </c>
      <c r="AQ63" s="4">
        <v>0</v>
      </c>
      <c r="AR63" s="4">
        <v>0</v>
      </c>
      <c r="AS63" s="4">
        <v>0</v>
      </c>
      <c r="AT63" s="4">
        <v>362574.95</v>
      </c>
      <c r="AU63" s="4">
        <v>0</v>
      </c>
      <c r="AV63" s="4">
        <v>199950.27</v>
      </c>
      <c r="AW63" s="4">
        <v>0</v>
      </c>
      <c r="AX63" s="4">
        <v>0</v>
      </c>
      <c r="AY63" s="4">
        <v>233717.5</v>
      </c>
      <c r="AZ63" s="4">
        <v>0</v>
      </c>
      <c r="BA63" s="4">
        <v>11838.92</v>
      </c>
      <c r="BB63" s="4">
        <v>172587.96</v>
      </c>
      <c r="BC63" s="4">
        <v>0</v>
      </c>
      <c r="BD63" s="4">
        <v>0</v>
      </c>
      <c r="BE63" s="4">
        <v>0</v>
      </c>
      <c r="BF63" s="4">
        <v>0</v>
      </c>
      <c r="BG63" s="4">
        <v>86293.98</v>
      </c>
      <c r="BH63" s="4">
        <v>0</v>
      </c>
      <c r="BI63" s="4">
        <v>233717.5</v>
      </c>
      <c r="BJ63" s="4">
        <v>0</v>
      </c>
      <c r="BK63" s="4">
        <v>11838.92</v>
      </c>
      <c r="BL63" s="4">
        <v>86293.98</v>
      </c>
      <c r="BM63" s="4">
        <v>0</v>
      </c>
      <c r="BN63" s="4">
        <v>672485.3</v>
      </c>
      <c r="BO63" s="4">
        <v>0</v>
      </c>
      <c r="BP63" s="4">
        <v>80992.44</v>
      </c>
      <c r="BQ63" s="4">
        <v>10297658.52</v>
      </c>
      <c r="BR63" s="4">
        <v>21025.759999999998</v>
      </c>
      <c r="BS63" s="4">
        <v>12490316.310000001</v>
      </c>
      <c r="BT63" s="4">
        <v>0</v>
      </c>
      <c r="BU63" s="4">
        <v>229831.49</v>
      </c>
      <c r="BV63" s="4">
        <v>10683.75</v>
      </c>
      <c r="BW63" s="4">
        <v>2228477.08</v>
      </c>
    </row>
    <row r="64" spans="1:75" x14ac:dyDescent="0.25">
      <c r="A64" t="s">
        <v>148</v>
      </c>
      <c r="B64" s="17" t="s">
        <v>85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  <c r="AO64" s="4">
        <v>0</v>
      </c>
      <c r="AP64" s="4">
        <v>0</v>
      </c>
      <c r="AQ64" s="4">
        <v>0</v>
      </c>
      <c r="AR64" s="4">
        <v>0</v>
      </c>
      <c r="AS64" s="4">
        <v>0</v>
      </c>
      <c r="AT64" s="4">
        <v>0</v>
      </c>
      <c r="AU64" s="4">
        <v>0</v>
      </c>
      <c r="AV64" s="4">
        <v>0</v>
      </c>
      <c r="AW64" s="4">
        <v>0</v>
      </c>
      <c r="AX64" s="4">
        <v>0</v>
      </c>
      <c r="AY64" s="4">
        <v>0</v>
      </c>
      <c r="AZ64" s="4">
        <v>0</v>
      </c>
      <c r="BA64" s="4">
        <v>0</v>
      </c>
      <c r="BB64" s="4">
        <v>0</v>
      </c>
      <c r="BC64" s="4">
        <v>0</v>
      </c>
      <c r="BD64" s="4">
        <v>0</v>
      </c>
      <c r="BE64" s="4">
        <v>0</v>
      </c>
      <c r="BF64" s="4">
        <v>0</v>
      </c>
      <c r="BG64" s="4">
        <v>0</v>
      </c>
      <c r="BH64" s="4">
        <v>0</v>
      </c>
      <c r="BI64" s="4">
        <v>0</v>
      </c>
      <c r="BJ64" s="4">
        <v>0</v>
      </c>
      <c r="BK64" s="4">
        <v>0</v>
      </c>
      <c r="BL64" s="4">
        <v>0</v>
      </c>
      <c r="BM64" s="4">
        <v>0</v>
      </c>
      <c r="BN64" s="4">
        <v>0</v>
      </c>
      <c r="BO64" s="4">
        <v>0</v>
      </c>
      <c r="BP64" s="4">
        <v>0</v>
      </c>
      <c r="BQ64" s="4">
        <v>0</v>
      </c>
      <c r="BR64" s="4">
        <v>0</v>
      </c>
      <c r="BS64" s="4">
        <v>0</v>
      </c>
      <c r="BT64" s="4">
        <v>0</v>
      </c>
      <c r="BU64" s="4">
        <v>0</v>
      </c>
      <c r="BV64" s="4">
        <v>0</v>
      </c>
      <c r="BW64" s="4">
        <v>0</v>
      </c>
    </row>
    <row r="65" spans="1:75" x14ac:dyDescent="0.25">
      <c r="A65" t="s">
        <v>149</v>
      </c>
      <c r="B65" s="17" t="s">
        <v>85</v>
      </c>
      <c r="C65" s="4">
        <v>3187619.6900000004</v>
      </c>
      <c r="D65" s="4">
        <v>550492</v>
      </c>
      <c r="E65" s="4">
        <v>1563366.5</v>
      </c>
      <c r="F65" s="4">
        <v>4622928.3599999994</v>
      </c>
      <c r="G65" s="4">
        <v>2287218.37</v>
      </c>
      <c r="H65" s="4">
        <v>9924406.5500000007</v>
      </c>
      <c r="I65" s="4">
        <v>12211624.920000002</v>
      </c>
      <c r="J65" s="4">
        <v>220840.2</v>
      </c>
      <c r="K65" s="4">
        <v>0</v>
      </c>
      <c r="L65" s="4">
        <v>557180.5</v>
      </c>
      <c r="M65" s="4">
        <v>2966779.49</v>
      </c>
      <c r="N65" s="4">
        <v>550492</v>
      </c>
      <c r="O65" s="4">
        <v>1006186</v>
      </c>
      <c r="P65" s="4">
        <v>376582.22</v>
      </c>
      <c r="Q65" s="4">
        <v>0</v>
      </c>
      <c r="R65" s="4">
        <v>8910310.3299999982</v>
      </c>
      <c r="S65" s="4">
        <v>181391.92</v>
      </c>
      <c r="T65" s="4">
        <v>2743340.4499999997</v>
      </c>
      <c r="U65" s="4">
        <v>0</v>
      </c>
      <c r="V65" s="4">
        <v>0</v>
      </c>
      <c r="W65" s="4">
        <v>2850075.1</v>
      </c>
      <c r="X65" s="4">
        <v>29647.32</v>
      </c>
      <c r="Y65" s="4">
        <v>307897.27</v>
      </c>
      <c r="Z65" s="4">
        <v>0</v>
      </c>
      <c r="AA65" s="4">
        <v>0</v>
      </c>
      <c r="AB65" s="4">
        <v>219672.2</v>
      </c>
      <c r="AC65" s="4">
        <v>1168</v>
      </c>
      <c r="AD65" s="4">
        <v>0</v>
      </c>
      <c r="AE65" s="4">
        <v>0</v>
      </c>
      <c r="AF65" s="4">
        <v>0</v>
      </c>
      <c r="AG65" s="4">
        <v>2630402.9000000004</v>
      </c>
      <c r="AH65" s="4">
        <v>28479.32</v>
      </c>
      <c r="AI65" s="4">
        <v>307897.27</v>
      </c>
      <c r="AJ65" s="4">
        <v>0</v>
      </c>
      <c r="AK65" s="4">
        <v>0</v>
      </c>
      <c r="AL65" s="4">
        <v>0</v>
      </c>
      <c r="AM65" s="4">
        <v>42052</v>
      </c>
      <c r="AN65" s="4">
        <v>508440</v>
      </c>
      <c r="AO65" s="4">
        <v>0</v>
      </c>
      <c r="AP65" s="4">
        <v>0</v>
      </c>
      <c r="AQ65" s="4">
        <v>0</v>
      </c>
      <c r="AR65" s="4">
        <v>0</v>
      </c>
      <c r="AS65" s="4">
        <v>0</v>
      </c>
      <c r="AT65" s="4">
        <v>0</v>
      </c>
      <c r="AU65" s="4">
        <v>0</v>
      </c>
      <c r="AV65" s="4">
        <v>0</v>
      </c>
      <c r="AW65" s="4">
        <v>42052</v>
      </c>
      <c r="AX65" s="4">
        <v>508440</v>
      </c>
      <c r="AY65" s="4">
        <v>0</v>
      </c>
      <c r="AZ65" s="4">
        <v>0</v>
      </c>
      <c r="BA65" s="4">
        <v>1562941.5</v>
      </c>
      <c r="BB65" s="4">
        <v>425</v>
      </c>
      <c r="BC65" s="4">
        <v>0</v>
      </c>
      <c r="BD65" s="4">
        <v>0</v>
      </c>
      <c r="BE65" s="4">
        <v>0</v>
      </c>
      <c r="BF65" s="4">
        <v>557180.5</v>
      </c>
      <c r="BG65" s="4">
        <v>0</v>
      </c>
      <c r="BH65" s="4">
        <v>0</v>
      </c>
      <c r="BI65" s="4">
        <v>0</v>
      </c>
      <c r="BJ65" s="4">
        <v>0</v>
      </c>
      <c r="BK65" s="4">
        <v>1005761</v>
      </c>
      <c r="BL65" s="4">
        <v>425</v>
      </c>
      <c r="BM65" s="4">
        <v>0</v>
      </c>
      <c r="BN65" s="4">
        <v>211617</v>
      </c>
      <c r="BO65" s="4">
        <v>0</v>
      </c>
      <c r="BP65" s="4">
        <v>2466326.54</v>
      </c>
      <c r="BQ65" s="4">
        <v>109267.6</v>
      </c>
      <c r="BR65" s="4">
        <v>1835717.22</v>
      </c>
      <c r="BS65" s="4">
        <v>164965.22</v>
      </c>
      <c r="BT65" s="4">
        <v>0</v>
      </c>
      <c r="BU65" s="4">
        <v>2030967.19</v>
      </c>
      <c r="BV65" s="4">
        <v>0</v>
      </c>
      <c r="BW65" s="4">
        <v>91285.96</v>
      </c>
    </row>
    <row r="66" spans="1:75" x14ac:dyDescent="0.25">
      <c r="A66" t="s">
        <v>150</v>
      </c>
      <c r="B66" s="17" t="s">
        <v>85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  <c r="AO66" s="4">
        <v>0</v>
      </c>
      <c r="AP66" s="4">
        <v>0</v>
      </c>
      <c r="AQ66" s="4">
        <v>0</v>
      </c>
      <c r="AR66" s="4">
        <v>0</v>
      </c>
      <c r="AS66" s="4">
        <v>0</v>
      </c>
      <c r="AT66" s="4">
        <v>0</v>
      </c>
      <c r="AU66" s="4">
        <v>0</v>
      </c>
      <c r="AV66" s="4">
        <v>0</v>
      </c>
      <c r="AW66" s="4">
        <v>0</v>
      </c>
      <c r="AX66" s="4">
        <v>0</v>
      </c>
      <c r="AY66" s="4">
        <v>0</v>
      </c>
      <c r="AZ66" s="4">
        <v>0</v>
      </c>
      <c r="BA66" s="4">
        <v>0</v>
      </c>
      <c r="BB66" s="4">
        <v>0</v>
      </c>
      <c r="BC66" s="4">
        <v>0</v>
      </c>
      <c r="BD66" s="4">
        <v>0</v>
      </c>
      <c r="BE66" s="4">
        <v>0</v>
      </c>
      <c r="BF66" s="4">
        <v>0</v>
      </c>
      <c r="BG66" s="4">
        <v>0</v>
      </c>
      <c r="BH66" s="4">
        <v>0</v>
      </c>
      <c r="BI66" s="4">
        <v>0</v>
      </c>
      <c r="BJ66" s="4">
        <v>0</v>
      </c>
      <c r="BK66" s="4">
        <v>0</v>
      </c>
      <c r="BL66" s="4">
        <v>0</v>
      </c>
      <c r="BM66" s="4">
        <v>0</v>
      </c>
      <c r="BN66" s="4">
        <v>0</v>
      </c>
      <c r="BO66" s="4">
        <v>0</v>
      </c>
      <c r="BP66" s="4">
        <v>0</v>
      </c>
      <c r="BQ66" s="4">
        <v>0</v>
      </c>
      <c r="BR66" s="4">
        <v>0</v>
      </c>
      <c r="BS66" s="4">
        <v>0</v>
      </c>
      <c r="BT66" s="4">
        <v>0</v>
      </c>
      <c r="BU66" s="4">
        <v>0</v>
      </c>
      <c r="BV66" s="4">
        <v>0</v>
      </c>
      <c r="BW66" s="4">
        <v>0</v>
      </c>
    </row>
    <row r="67" spans="1:75" x14ac:dyDescent="0.25">
      <c r="A67" t="s">
        <v>151</v>
      </c>
      <c r="B67" s="17" t="s">
        <v>85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v>0</v>
      </c>
      <c r="AF67" s="4">
        <v>0</v>
      </c>
      <c r="AG67" s="4">
        <v>0</v>
      </c>
      <c r="AH67" s="4">
        <v>0</v>
      </c>
      <c r="AI67" s="4">
        <v>0</v>
      </c>
      <c r="AJ67" s="4">
        <v>0</v>
      </c>
      <c r="AK67" s="4">
        <v>0</v>
      </c>
      <c r="AL67" s="4">
        <v>0</v>
      </c>
      <c r="AM67" s="4">
        <v>0</v>
      </c>
      <c r="AN67" s="4">
        <v>0</v>
      </c>
      <c r="AO67" s="4">
        <v>0</v>
      </c>
      <c r="AP67" s="4">
        <v>0</v>
      </c>
      <c r="AQ67" s="4">
        <v>0</v>
      </c>
      <c r="AR67" s="4">
        <v>0</v>
      </c>
      <c r="AS67" s="4">
        <v>0</v>
      </c>
      <c r="AT67" s="4">
        <v>0</v>
      </c>
      <c r="AU67" s="4">
        <v>0</v>
      </c>
      <c r="AV67" s="4">
        <v>0</v>
      </c>
      <c r="AW67" s="4">
        <v>0</v>
      </c>
      <c r="AX67" s="4">
        <v>0</v>
      </c>
      <c r="AY67" s="4">
        <v>0</v>
      </c>
      <c r="AZ67" s="4">
        <v>0</v>
      </c>
      <c r="BA67" s="4">
        <v>0</v>
      </c>
      <c r="BB67" s="4">
        <v>0</v>
      </c>
      <c r="BC67" s="4">
        <v>0</v>
      </c>
      <c r="BD67" s="4">
        <v>0</v>
      </c>
      <c r="BE67" s="4">
        <v>0</v>
      </c>
      <c r="BF67" s="4">
        <v>0</v>
      </c>
      <c r="BG67" s="4">
        <v>0</v>
      </c>
      <c r="BH67" s="4">
        <v>0</v>
      </c>
      <c r="BI67" s="4">
        <v>0</v>
      </c>
      <c r="BJ67" s="4">
        <v>0</v>
      </c>
      <c r="BK67" s="4">
        <v>0</v>
      </c>
      <c r="BL67" s="4">
        <v>0</v>
      </c>
      <c r="BM67" s="4">
        <v>0</v>
      </c>
      <c r="BN67" s="4">
        <v>0</v>
      </c>
      <c r="BO67" s="4">
        <v>0</v>
      </c>
      <c r="BP67" s="4">
        <v>0</v>
      </c>
      <c r="BQ67" s="4">
        <v>0</v>
      </c>
      <c r="BR67" s="4">
        <v>0</v>
      </c>
      <c r="BS67" s="4">
        <v>0</v>
      </c>
      <c r="BT67" s="4">
        <v>0</v>
      </c>
      <c r="BU67" s="4">
        <v>0</v>
      </c>
      <c r="BV67" s="4">
        <v>0</v>
      </c>
      <c r="BW67" s="4">
        <v>0</v>
      </c>
    </row>
    <row r="68" spans="1:75" x14ac:dyDescent="0.25">
      <c r="A68" t="s">
        <v>152</v>
      </c>
      <c r="B68" s="17" t="s">
        <v>85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  <c r="AE68" s="4">
        <v>0</v>
      </c>
      <c r="AF68" s="4">
        <v>0</v>
      </c>
      <c r="AG68" s="4">
        <v>0</v>
      </c>
      <c r="AH68" s="4">
        <v>0</v>
      </c>
      <c r="AI68" s="4">
        <v>0</v>
      </c>
      <c r="AJ68" s="4">
        <v>0</v>
      </c>
      <c r="AK68" s="4">
        <v>0</v>
      </c>
      <c r="AL68" s="4">
        <v>0</v>
      </c>
      <c r="AM68" s="4">
        <v>0</v>
      </c>
      <c r="AN68" s="4">
        <v>0</v>
      </c>
      <c r="AO68" s="4">
        <v>0</v>
      </c>
      <c r="AP68" s="4">
        <v>0</v>
      </c>
      <c r="AQ68" s="4">
        <v>0</v>
      </c>
      <c r="AR68" s="4">
        <v>0</v>
      </c>
      <c r="AS68" s="4">
        <v>0</v>
      </c>
      <c r="AT68" s="4">
        <v>0</v>
      </c>
      <c r="AU68" s="4">
        <v>0</v>
      </c>
      <c r="AV68" s="4">
        <v>0</v>
      </c>
      <c r="AW68" s="4">
        <v>0</v>
      </c>
      <c r="AX68" s="4">
        <v>0</v>
      </c>
      <c r="AY68" s="4">
        <v>0</v>
      </c>
      <c r="AZ68" s="4">
        <v>0</v>
      </c>
      <c r="BA68" s="4">
        <v>0</v>
      </c>
      <c r="BB68" s="4">
        <v>0</v>
      </c>
      <c r="BC68" s="4">
        <v>0</v>
      </c>
      <c r="BD68" s="4">
        <v>0</v>
      </c>
      <c r="BE68" s="4">
        <v>0</v>
      </c>
      <c r="BF68" s="4">
        <v>0</v>
      </c>
      <c r="BG68" s="4">
        <v>0</v>
      </c>
      <c r="BH68" s="4">
        <v>0</v>
      </c>
      <c r="BI68" s="4">
        <v>0</v>
      </c>
      <c r="BJ68" s="4">
        <v>0</v>
      </c>
      <c r="BK68" s="4">
        <v>0</v>
      </c>
      <c r="BL68" s="4">
        <v>0</v>
      </c>
      <c r="BM68" s="4">
        <v>0</v>
      </c>
      <c r="BN68" s="4">
        <v>0</v>
      </c>
      <c r="BO68" s="4">
        <v>0</v>
      </c>
      <c r="BP68" s="4">
        <v>0</v>
      </c>
      <c r="BQ68" s="4">
        <v>0</v>
      </c>
      <c r="BR68" s="4">
        <v>0</v>
      </c>
      <c r="BS68" s="4">
        <v>0</v>
      </c>
      <c r="BT68" s="4">
        <v>0</v>
      </c>
      <c r="BU68" s="4">
        <v>0</v>
      </c>
      <c r="BV68" s="4">
        <v>0</v>
      </c>
      <c r="BW68" s="4">
        <v>0</v>
      </c>
    </row>
    <row r="69" spans="1:75" x14ac:dyDescent="0.25">
      <c r="A69" t="s">
        <v>153</v>
      </c>
      <c r="B69" s="17" t="s">
        <v>85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  <c r="AF69" s="4">
        <v>0</v>
      </c>
      <c r="AG69" s="4">
        <v>0</v>
      </c>
      <c r="AH69" s="4">
        <v>0</v>
      </c>
      <c r="AI69" s="4">
        <v>0</v>
      </c>
      <c r="AJ69" s="4">
        <v>0</v>
      </c>
      <c r="AK69" s="4">
        <v>0</v>
      </c>
      <c r="AL69" s="4">
        <v>0</v>
      </c>
      <c r="AM69" s="4">
        <v>0</v>
      </c>
      <c r="AN69" s="4">
        <v>0</v>
      </c>
      <c r="AO69" s="4">
        <v>0</v>
      </c>
      <c r="AP69" s="4">
        <v>0</v>
      </c>
      <c r="AQ69" s="4">
        <v>0</v>
      </c>
      <c r="AR69" s="4">
        <v>0</v>
      </c>
      <c r="AS69" s="4">
        <v>0</v>
      </c>
      <c r="AT69" s="4">
        <v>0</v>
      </c>
      <c r="AU69" s="4">
        <v>0</v>
      </c>
      <c r="AV69" s="4">
        <v>0</v>
      </c>
      <c r="AW69" s="4">
        <v>0</v>
      </c>
      <c r="AX69" s="4">
        <v>0</v>
      </c>
      <c r="AY69" s="4">
        <v>0</v>
      </c>
      <c r="AZ69" s="4">
        <v>0</v>
      </c>
      <c r="BA69" s="4">
        <v>0</v>
      </c>
      <c r="BB69" s="4">
        <v>0</v>
      </c>
      <c r="BC69" s="4">
        <v>0</v>
      </c>
      <c r="BD69" s="4">
        <v>0</v>
      </c>
      <c r="BE69" s="4">
        <v>0</v>
      </c>
      <c r="BF69" s="4">
        <v>0</v>
      </c>
      <c r="BG69" s="4">
        <v>0</v>
      </c>
      <c r="BH69" s="4">
        <v>0</v>
      </c>
      <c r="BI69" s="4">
        <v>0</v>
      </c>
      <c r="BJ69" s="4">
        <v>0</v>
      </c>
      <c r="BK69" s="4">
        <v>0</v>
      </c>
      <c r="BL69" s="4">
        <v>0</v>
      </c>
      <c r="BM69" s="4">
        <v>0</v>
      </c>
      <c r="BN69" s="4">
        <v>0</v>
      </c>
      <c r="BO69" s="4">
        <v>0</v>
      </c>
      <c r="BP69" s="4">
        <v>0</v>
      </c>
      <c r="BQ69" s="4">
        <v>0</v>
      </c>
      <c r="BR69" s="4">
        <v>0</v>
      </c>
      <c r="BS69" s="4">
        <v>0</v>
      </c>
      <c r="BT69" s="4">
        <v>0</v>
      </c>
      <c r="BU69" s="4">
        <v>0</v>
      </c>
      <c r="BV69" s="4">
        <v>0</v>
      </c>
      <c r="BW69" s="4">
        <v>0</v>
      </c>
    </row>
    <row r="70" spans="1:75" x14ac:dyDescent="0.25">
      <c r="A70" t="s">
        <v>154</v>
      </c>
      <c r="B70" s="17" t="s">
        <v>85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>
        <v>0</v>
      </c>
      <c r="AE70" s="4">
        <v>0</v>
      </c>
      <c r="AF70" s="4">
        <v>0</v>
      </c>
      <c r="AG70" s="4">
        <v>0</v>
      </c>
      <c r="AH70" s="4">
        <v>0</v>
      </c>
      <c r="AI70" s="4">
        <v>0</v>
      </c>
      <c r="AJ70" s="4">
        <v>0</v>
      </c>
      <c r="AK70" s="4">
        <v>0</v>
      </c>
      <c r="AL70" s="4">
        <v>0</v>
      </c>
      <c r="AM70" s="4">
        <v>0</v>
      </c>
      <c r="AN70" s="4">
        <v>0</v>
      </c>
      <c r="AO70" s="4">
        <v>0</v>
      </c>
      <c r="AP70" s="4">
        <v>0</v>
      </c>
      <c r="AQ70" s="4">
        <v>0</v>
      </c>
      <c r="AR70" s="4">
        <v>0</v>
      </c>
      <c r="AS70" s="4">
        <v>0</v>
      </c>
      <c r="AT70" s="4">
        <v>0</v>
      </c>
      <c r="AU70" s="4">
        <v>0</v>
      </c>
      <c r="AV70" s="4">
        <v>0</v>
      </c>
      <c r="AW70" s="4">
        <v>0</v>
      </c>
      <c r="AX70" s="4">
        <v>0</v>
      </c>
      <c r="AY70" s="4">
        <v>0</v>
      </c>
      <c r="AZ70" s="4">
        <v>0</v>
      </c>
      <c r="BA70" s="4">
        <v>0</v>
      </c>
      <c r="BB70" s="4">
        <v>0</v>
      </c>
      <c r="BC70" s="4">
        <v>0</v>
      </c>
      <c r="BD70" s="4">
        <v>0</v>
      </c>
      <c r="BE70" s="4">
        <v>0</v>
      </c>
      <c r="BF70" s="4">
        <v>0</v>
      </c>
      <c r="BG70" s="4">
        <v>0</v>
      </c>
      <c r="BH70" s="4">
        <v>0</v>
      </c>
      <c r="BI70" s="4">
        <v>0</v>
      </c>
      <c r="BJ70" s="4">
        <v>0</v>
      </c>
      <c r="BK70" s="4">
        <v>0</v>
      </c>
      <c r="BL70" s="4">
        <v>0</v>
      </c>
      <c r="BM70" s="4">
        <v>0</v>
      </c>
      <c r="BN70" s="4">
        <v>0</v>
      </c>
      <c r="BO70" s="4">
        <v>0</v>
      </c>
      <c r="BP70" s="4">
        <v>0</v>
      </c>
      <c r="BQ70" s="4">
        <v>0</v>
      </c>
      <c r="BR70" s="4">
        <v>0</v>
      </c>
      <c r="BS70" s="4">
        <v>0</v>
      </c>
      <c r="BT70" s="4">
        <v>0</v>
      </c>
      <c r="BU70" s="4">
        <v>0</v>
      </c>
      <c r="BV70" s="4">
        <v>0</v>
      </c>
      <c r="BW70" s="4">
        <v>0</v>
      </c>
    </row>
    <row r="71" spans="1:75" x14ac:dyDescent="0.25">
      <c r="A71" t="s">
        <v>155</v>
      </c>
      <c r="B71" s="17" t="s">
        <v>85</v>
      </c>
      <c r="C71" s="4">
        <v>549030.56000000006</v>
      </c>
      <c r="D71" s="4">
        <v>63062.69</v>
      </c>
      <c r="E71" s="4">
        <v>386737.1</v>
      </c>
      <c r="F71" s="4">
        <v>81525.600000000006</v>
      </c>
      <c r="G71" s="4">
        <v>1636433.17</v>
      </c>
      <c r="H71" s="4">
        <v>1080355.95</v>
      </c>
      <c r="I71" s="4">
        <v>2716789.12</v>
      </c>
      <c r="J71" s="4">
        <v>0</v>
      </c>
      <c r="K71" s="4">
        <v>0</v>
      </c>
      <c r="L71" s="4">
        <v>0</v>
      </c>
      <c r="M71" s="4">
        <v>549030.56000000006</v>
      </c>
      <c r="N71" s="4">
        <v>63062.69</v>
      </c>
      <c r="O71" s="4">
        <v>386737.1</v>
      </c>
      <c r="P71" s="4">
        <v>1153253.23</v>
      </c>
      <c r="Q71" s="4">
        <v>0</v>
      </c>
      <c r="R71" s="4">
        <v>1533517.6</v>
      </c>
      <c r="S71" s="4">
        <v>18795.599999999999</v>
      </c>
      <c r="T71" s="4">
        <v>11222.69</v>
      </c>
      <c r="U71" s="4">
        <v>0</v>
      </c>
      <c r="V71" s="4">
        <v>0</v>
      </c>
      <c r="W71" s="4">
        <v>549030.56000000006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4">
        <v>0</v>
      </c>
      <c r="AE71" s="4">
        <v>0</v>
      </c>
      <c r="AF71" s="4">
        <v>0</v>
      </c>
      <c r="AG71" s="4">
        <v>549030.56000000006</v>
      </c>
      <c r="AH71" s="4">
        <v>0</v>
      </c>
      <c r="AI71" s="4">
        <v>0</v>
      </c>
      <c r="AJ71" s="4">
        <v>45600</v>
      </c>
      <c r="AK71" s="4">
        <v>0</v>
      </c>
      <c r="AL71" s="4">
        <v>6240</v>
      </c>
      <c r="AM71" s="4">
        <v>0</v>
      </c>
      <c r="AN71" s="4">
        <v>11222.69</v>
      </c>
      <c r="AO71" s="4">
        <v>0</v>
      </c>
      <c r="AP71" s="4">
        <v>0</v>
      </c>
      <c r="AQ71" s="4">
        <v>0</v>
      </c>
      <c r="AR71" s="4">
        <v>0</v>
      </c>
      <c r="AS71" s="4">
        <v>0</v>
      </c>
      <c r="AT71" s="4">
        <v>45600</v>
      </c>
      <c r="AU71" s="4">
        <v>0</v>
      </c>
      <c r="AV71" s="4">
        <v>6240</v>
      </c>
      <c r="AW71" s="4">
        <v>0</v>
      </c>
      <c r="AX71" s="4">
        <v>11222.69</v>
      </c>
      <c r="AY71" s="4">
        <v>0</v>
      </c>
      <c r="AZ71" s="4">
        <v>0</v>
      </c>
      <c r="BA71" s="4">
        <v>386737.1</v>
      </c>
      <c r="BB71" s="4">
        <v>0</v>
      </c>
      <c r="BC71" s="4">
        <v>0</v>
      </c>
      <c r="BD71" s="4">
        <v>0</v>
      </c>
      <c r="BE71" s="4">
        <v>0</v>
      </c>
      <c r="BF71" s="4">
        <v>0</v>
      </c>
      <c r="BG71" s="4">
        <v>0</v>
      </c>
      <c r="BH71" s="4">
        <v>0</v>
      </c>
      <c r="BI71" s="4">
        <v>0</v>
      </c>
      <c r="BJ71" s="4">
        <v>0</v>
      </c>
      <c r="BK71" s="4">
        <v>386737.1</v>
      </c>
      <c r="BL71" s="4">
        <v>0</v>
      </c>
      <c r="BM71" s="4">
        <v>0</v>
      </c>
      <c r="BN71" s="4">
        <v>0</v>
      </c>
      <c r="BO71" s="4">
        <v>0</v>
      </c>
      <c r="BP71" s="4">
        <v>62730</v>
      </c>
      <c r="BQ71" s="4">
        <v>18795.599999999999</v>
      </c>
      <c r="BR71" s="4">
        <v>0</v>
      </c>
      <c r="BS71" s="4">
        <v>1107653.23</v>
      </c>
      <c r="BT71" s="4">
        <v>0</v>
      </c>
      <c r="BU71" s="4">
        <v>528779.93999999994</v>
      </c>
      <c r="BV71" s="4">
        <v>0</v>
      </c>
      <c r="BW71" s="4">
        <v>0</v>
      </c>
    </row>
    <row r="72" spans="1:75" x14ac:dyDescent="0.25">
      <c r="A72" t="s">
        <v>156</v>
      </c>
      <c r="B72" s="17" t="s">
        <v>85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>
        <v>0</v>
      </c>
      <c r="AE72" s="4">
        <v>0</v>
      </c>
      <c r="AF72" s="4">
        <v>0</v>
      </c>
      <c r="AG72" s="4">
        <v>0</v>
      </c>
      <c r="AH72" s="4">
        <v>0</v>
      </c>
      <c r="AI72" s="4">
        <v>0</v>
      </c>
      <c r="AJ72" s="4">
        <v>0</v>
      </c>
      <c r="AK72" s="4">
        <v>0</v>
      </c>
      <c r="AL72" s="4">
        <v>0</v>
      </c>
      <c r="AM72" s="4">
        <v>0</v>
      </c>
      <c r="AN72" s="4">
        <v>0</v>
      </c>
      <c r="AO72" s="4">
        <v>0</v>
      </c>
      <c r="AP72" s="4">
        <v>0</v>
      </c>
      <c r="AQ72" s="4">
        <v>0</v>
      </c>
      <c r="AR72" s="4">
        <v>0</v>
      </c>
      <c r="AS72" s="4">
        <v>0</v>
      </c>
      <c r="AT72" s="4">
        <v>0</v>
      </c>
      <c r="AU72" s="4">
        <v>0</v>
      </c>
      <c r="AV72" s="4">
        <v>0</v>
      </c>
      <c r="AW72" s="4">
        <v>0</v>
      </c>
      <c r="AX72" s="4">
        <v>0</v>
      </c>
      <c r="AY72" s="4">
        <v>0</v>
      </c>
      <c r="AZ72" s="4">
        <v>0</v>
      </c>
      <c r="BA72" s="4">
        <v>0</v>
      </c>
      <c r="BB72" s="4">
        <v>0</v>
      </c>
      <c r="BC72" s="4">
        <v>0</v>
      </c>
      <c r="BD72" s="4">
        <v>0</v>
      </c>
      <c r="BE72" s="4">
        <v>0</v>
      </c>
      <c r="BF72" s="4">
        <v>0</v>
      </c>
      <c r="BG72" s="4">
        <v>0</v>
      </c>
      <c r="BH72" s="4">
        <v>0</v>
      </c>
      <c r="BI72" s="4">
        <v>0</v>
      </c>
      <c r="BJ72" s="4">
        <v>0</v>
      </c>
      <c r="BK72" s="4">
        <v>0</v>
      </c>
      <c r="BL72" s="4">
        <v>0</v>
      </c>
      <c r="BM72" s="4">
        <v>0</v>
      </c>
      <c r="BN72" s="4">
        <v>0</v>
      </c>
      <c r="BO72" s="4">
        <v>0</v>
      </c>
      <c r="BP72" s="4">
        <v>0</v>
      </c>
      <c r="BQ72" s="4">
        <v>0</v>
      </c>
      <c r="BR72" s="4">
        <v>0</v>
      </c>
      <c r="BS72" s="4">
        <v>0</v>
      </c>
      <c r="BT72" s="4">
        <v>0</v>
      </c>
      <c r="BU72" s="4">
        <v>0</v>
      </c>
      <c r="BV72" s="4">
        <v>0</v>
      </c>
      <c r="BW72" s="4">
        <v>0</v>
      </c>
    </row>
    <row r="73" spans="1:75" x14ac:dyDescent="0.25">
      <c r="A73" t="s">
        <v>157</v>
      </c>
      <c r="B73" s="17" t="s">
        <v>85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4">
        <v>0</v>
      </c>
      <c r="AE73" s="4">
        <v>0</v>
      </c>
      <c r="AF73" s="4">
        <v>0</v>
      </c>
      <c r="AG73" s="4">
        <v>0</v>
      </c>
      <c r="AH73" s="4">
        <v>0</v>
      </c>
      <c r="AI73" s="4">
        <v>0</v>
      </c>
      <c r="AJ73" s="4">
        <v>0</v>
      </c>
      <c r="AK73" s="4">
        <v>0</v>
      </c>
      <c r="AL73" s="4">
        <v>0</v>
      </c>
      <c r="AM73" s="4">
        <v>0</v>
      </c>
      <c r="AN73" s="4">
        <v>0</v>
      </c>
      <c r="AO73" s="4">
        <v>0</v>
      </c>
      <c r="AP73" s="4">
        <v>0</v>
      </c>
      <c r="AQ73" s="4">
        <v>0</v>
      </c>
      <c r="AR73" s="4">
        <v>0</v>
      </c>
      <c r="AS73" s="4">
        <v>0</v>
      </c>
      <c r="AT73" s="4">
        <v>0</v>
      </c>
      <c r="AU73" s="4">
        <v>0</v>
      </c>
      <c r="AV73" s="4">
        <v>0</v>
      </c>
      <c r="AW73" s="4">
        <v>0</v>
      </c>
      <c r="AX73" s="4">
        <v>0</v>
      </c>
      <c r="AY73" s="4">
        <v>0</v>
      </c>
      <c r="AZ73" s="4">
        <v>0</v>
      </c>
      <c r="BA73" s="4">
        <v>0</v>
      </c>
      <c r="BB73" s="4">
        <v>0</v>
      </c>
      <c r="BC73" s="4">
        <v>0</v>
      </c>
      <c r="BD73" s="4">
        <v>0</v>
      </c>
      <c r="BE73" s="4">
        <v>0</v>
      </c>
      <c r="BF73" s="4">
        <v>0</v>
      </c>
      <c r="BG73" s="4">
        <v>0</v>
      </c>
      <c r="BH73" s="4">
        <v>0</v>
      </c>
      <c r="BI73" s="4">
        <v>0</v>
      </c>
      <c r="BJ73" s="4">
        <v>0</v>
      </c>
      <c r="BK73" s="4">
        <v>0</v>
      </c>
      <c r="BL73" s="4">
        <v>0</v>
      </c>
      <c r="BM73" s="4">
        <v>0</v>
      </c>
      <c r="BN73" s="4">
        <v>0</v>
      </c>
      <c r="BO73" s="4">
        <v>0</v>
      </c>
      <c r="BP73" s="4">
        <v>0</v>
      </c>
      <c r="BQ73" s="4">
        <v>0</v>
      </c>
      <c r="BR73" s="4">
        <v>0</v>
      </c>
      <c r="BS73" s="4">
        <v>0</v>
      </c>
      <c r="BT73" s="4">
        <v>0</v>
      </c>
      <c r="BU73" s="4">
        <v>0</v>
      </c>
      <c r="BV73" s="4">
        <v>0</v>
      </c>
      <c r="BW73" s="4">
        <v>0</v>
      </c>
    </row>
    <row r="74" spans="1:75" x14ac:dyDescent="0.25">
      <c r="A74" t="s">
        <v>158</v>
      </c>
      <c r="B74" s="17" t="s">
        <v>85</v>
      </c>
      <c r="C74" s="4">
        <v>0</v>
      </c>
      <c r="D74" s="4">
        <v>93368.35</v>
      </c>
      <c r="E74" s="4">
        <v>0</v>
      </c>
      <c r="F74" s="4">
        <v>2831646.44</v>
      </c>
      <c r="G74" s="4">
        <v>1962187.5</v>
      </c>
      <c r="H74" s="4">
        <v>2925014.79</v>
      </c>
      <c r="I74" s="4">
        <v>4887202.29</v>
      </c>
      <c r="J74" s="4">
        <v>0</v>
      </c>
      <c r="K74" s="4">
        <v>0</v>
      </c>
      <c r="L74" s="4">
        <v>0</v>
      </c>
      <c r="M74" s="4">
        <v>0</v>
      </c>
      <c r="N74" s="4">
        <v>93368.35</v>
      </c>
      <c r="O74" s="4">
        <v>0</v>
      </c>
      <c r="P74" s="4">
        <v>0</v>
      </c>
      <c r="Q74" s="4">
        <v>0</v>
      </c>
      <c r="R74" s="4">
        <v>4887202.29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  <c r="AD74" s="4">
        <v>0</v>
      </c>
      <c r="AE74" s="4">
        <v>0</v>
      </c>
      <c r="AF74" s="4">
        <v>0</v>
      </c>
      <c r="AG74" s="4">
        <v>0</v>
      </c>
      <c r="AH74" s="4">
        <v>0</v>
      </c>
      <c r="AI74" s="4">
        <v>0</v>
      </c>
      <c r="AJ74" s="4">
        <v>0</v>
      </c>
      <c r="AK74" s="4">
        <v>0</v>
      </c>
      <c r="AL74" s="4">
        <v>93368.35</v>
      </c>
      <c r="AM74" s="4">
        <v>0</v>
      </c>
      <c r="AN74" s="4">
        <v>0</v>
      </c>
      <c r="AO74" s="4">
        <v>0</v>
      </c>
      <c r="AP74" s="4">
        <v>0</v>
      </c>
      <c r="AQ74" s="4">
        <v>0</v>
      </c>
      <c r="AR74" s="4">
        <v>0</v>
      </c>
      <c r="AS74" s="4">
        <v>0</v>
      </c>
      <c r="AT74" s="4">
        <v>0</v>
      </c>
      <c r="AU74" s="4">
        <v>0</v>
      </c>
      <c r="AV74" s="4">
        <v>93368.35</v>
      </c>
      <c r="AW74" s="4">
        <v>0</v>
      </c>
      <c r="AX74" s="4">
        <v>0</v>
      </c>
      <c r="AY74" s="4">
        <v>0</v>
      </c>
      <c r="AZ74" s="4">
        <v>0</v>
      </c>
      <c r="BA74" s="4">
        <v>0</v>
      </c>
      <c r="BB74" s="4">
        <v>0</v>
      </c>
      <c r="BC74" s="4">
        <v>0</v>
      </c>
      <c r="BD74" s="4">
        <v>0</v>
      </c>
      <c r="BE74" s="4">
        <v>0</v>
      </c>
      <c r="BF74" s="4">
        <v>0</v>
      </c>
      <c r="BG74" s="4">
        <v>0</v>
      </c>
      <c r="BH74" s="4">
        <v>0</v>
      </c>
      <c r="BI74" s="4">
        <v>0</v>
      </c>
      <c r="BJ74" s="4">
        <v>0</v>
      </c>
      <c r="BK74" s="4">
        <v>0</v>
      </c>
      <c r="BL74" s="4">
        <v>0</v>
      </c>
      <c r="BM74" s="4">
        <v>0</v>
      </c>
      <c r="BN74" s="4">
        <v>0</v>
      </c>
      <c r="BO74" s="4">
        <v>0</v>
      </c>
      <c r="BP74" s="4">
        <v>2831646.44</v>
      </c>
      <c r="BQ74" s="4">
        <v>0</v>
      </c>
      <c r="BR74" s="4">
        <v>0</v>
      </c>
      <c r="BS74" s="4">
        <v>0</v>
      </c>
      <c r="BT74" s="4">
        <v>0</v>
      </c>
      <c r="BU74" s="4">
        <v>1962187.5</v>
      </c>
      <c r="BV74" s="4">
        <v>0</v>
      </c>
      <c r="BW74" s="4">
        <v>0</v>
      </c>
    </row>
    <row r="75" spans="1:75" x14ac:dyDescent="0.25">
      <c r="A75" t="s">
        <v>159</v>
      </c>
      <c r="B75" s="17" t="s">
        <v>85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4">
        <v>0</v>
      </c>
      <c r="AE75" s="4">
        <v>0</v>
      </c>
      <c r="AF75" s="4">
        <v>0</v>
      </c>
      <c r="AG75" s="4">
        <v>0</v>
      </c>
      <c r="AH75" s="4">
        <v>0</v>
      </c>
      <c r="AI75" s="4">
        <v>0</v>
      </c>
      <c r="AJ75" s="4">
        <v>0</v>
      </c>
      <c r="AK75" s="4">
        <v>0</v>
      </c>
      <c r="AL75" s="4">
        <v>0</v>
      </c>
      <c r="AM75" s="4">
        <v>0</v>
      </c>
      <c r="AN75" s="4">
        <v>0</v>
      </c>
      <c r="AO75" s="4">
        <v>0</v>
      </c>
      <c r="AP75" s="4">
        <v>0</v>
      </c>
      <c r="AQ75" s="4">
        <v>0</v>
      </c>
      <c r="AR75" s="4">
        <v>0</v>
      </c>
      <c r="AS75" s="4">
        <v>0</v>
      </c>
      <c r="AT75" s="4">
        <v>0</v>
      </c>
      <c r="AU75" s="4">
        <v>0</v>
      </c>
      <c r="AV75" s="4">
        <v>0</v>
      </c>
      <c r="AW75" s="4">
        <v>0</v>
      </c>
      <c r="AX75" s="4">
        <v>0</v>
      </c>
      <c r="AY75" s="4">
        <v>0</v>
      </c>
      <c r="AZ75" s="4">
        <v>0</v>
      </c>
      <c r="BA75" s="4">
        <v>0</v>
      </c>
      <c r="BB75" s="4">
        <v>0</v>
      </c>
      <c r="BC75" s="4">
        <v>0</v>
      </c>
      <c r="BD75" s="4">
        <v>0</v>
      </c>
      <c r="BE75" s="4">
        <v>0</v>
      </c>
      <c r="BF75" s="4">
        <v>0</v>
      </c>
      <c r="BG75" s="4">
        <v>0</v>
      </c>
      <c r="BH75" s="4">
        <v>0</v>
      </c>
      <c r="BI75" s="4">
        <v>0</v>
      </c>
      <c r="BJ75" s="4">
        <v>0</v>
      </c>
      <c r="BK75" s="4">
        <v>0</v>
      </c>
      <c r="BL75" s="4">
        <v>0</v>
      </c>
      <c r="BM75" s="4">
        <v>0</v>
      </c>
      <c r="BN75" s="4">
        <v>0</v>
      </c>
      <c r="BO75" s="4">
        <v>0</v>
      </c>
      <c r="BP75" s="4">
        <v>0</v>
      </c>
      <c r="BQ75" s="4">
        <v>0</v>
      </c>
      <c r="BR75" s="4">
        <v>0</v>
      </c>
      <c r="BS75" s="4">
        <v>0</v>
      </c>
      <c r="BT75" s="4">
        <v>0</v>
      </c>
      <c r="BU75" s="4">
        <v>0</v>
      </c>
      <c r="BV75" s="4">
        <v>0</v>
      </c>
      <c r="BW75" s="4">
        <v>0</v>
      </c>
    </row>
    <row r="76" spans="1:75" x14ac:dyDescent="0.25">
      <c r="A76" t="s">
        <v>160</v>
      </c>
      <c r="B76" s="17" t="s">
        <v>85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4">
        <v>0</v>
      </c>
      <c r="AE76" s="4">
        <v>0</v>
      </c>
      <c r="AF76" s="4">
        <v>0</v>
      </c>
      <c r="AG76" s="4">
        <v>0</v>
      </c>
      <c r="AH76" s="4">
        <v>0</v>
      </c>
      <c r="AI76" s="4">
        <v>0</v>
      </c>
      <c r="AJ76" s="4">
        <v>0</v>
      </c>
      <c r="AK76" s="4">
        <v>0</v>
      </c>
      <c r="AL76" s="4">
        <v>0</v>
      </c>
      <c r="AM76" s="4">
        <v>0</v>
      </c>
      <c r="AN76" s="4">
        <v>0</v>
      </c>
      <c r="AO76" s="4">
        <v>0</v>
      </c>
      <c r="AP76" s="4">
        <v>0</v>
      </c>
      <c r="AQ76" s="4">
        <v>0</v>
      </c>
      <c r="AR76" s="4">
        <v>0</v>
      </c>
      <c r="AS76" s="4">
        <v>0</v>
      </c>
      <c r="AT76" s="4">
        <v>0</v>
      </c>
      <c r="AU76" s="4">
        <v>0</v>
      </c>
      <c r="AV76" s="4">
        <v>0</v>
      </c>
      <c r="AW76" s="4">
        <v>0</v>
      </c>
      <c r="AX76" s="4">
        <v>0</v>
      </c>
      <c r="AY76" s="4">
        <v>0</v>
      </c>
      <c r="AZ76" s="4">
        <v>0</v>
      </c>
      <c r="BA76" s="4">
        <v>0</v>
      </c>
      <c r="BB76" s="4">
        <v>0</v>
      </c>
      <c r="BC76" s="4">
        <v>0</v>
      </c>
      <c r="BD76" s="4">
        <v>0</v>
      </c>
      <c r="BE76" s="4">
        <v>0</v>
      </c>
      <c r="BF76" s="4">
        <v>0</v>
      </c>
      <c r="BG76" s="4">
        <v>0</v>
      </c>
      <c r="BH76" s="4">
        <v>0</v>
      </c>
      <c r="BI76" s="4">
        <v>0</v>
      </c>
      <c r="BJ76" s="4">
        <v>0</v>
      </c>
      <c r="BK76" s="4">
        <v>0</v>
      </c>
      <c r="BL76" s="4">
        <v>0</v>
      </c>
      <c r="BM76" s="4">
        <v>0</v>
      </c>
      <c r="BN76" s="4">
        <v>0</v>
      </c>
      <c r="BO76" s="4">
        <v>0</v>
      </c>
      <c r="BP76" s="4">
        <v>0</v>
      </c>
      <c r="BQ76" s="4">
        <v>0</v>
      </c>
      <c r="BR76" s="4">
        <v>0</v>
      </c>
      <c r="BS76" s="4">
        <v>0</v>
      </c>
      <c r="BT76" s="4">
        <v>0</v>
      </c>
      <c r="BU76" s="4">
        <v>0</v>
      </c>
      <c r="BV76" s="4">
        <v>0</v>
      </c>
      <c r="BW76" s="4">
        <v>0</v>
      </c>
    </row>
    <row r="77" spans="1:75" x14ac:dyDescent="0.25">
      <c r="A77" t="s">
        <v>161</v>
      </c>
      <c r="B77" s="17" t="s">
        <v>85</v>
      </c>
      <c r="C77" s="4">
        <v>83982339.140000001</v>
      </c>
      <c r="D77" s="4">
        <v>60228305.649999999</v>
      </c>
      <c r="E77" s="4">
        <v>30478627.800000001</v>
      </c>
      <c r="F77" s="4">
        <v>98973989.979999989</v>
      </c>
      <c r="G77" s="4">
        <v>170560861.73000002</v>
      </c>
      <c r="H77" s="4">
        <v>273663262.56999999</v>
      </c>
      <c r="I77" s="4">
        <v>444224124.30000007</v>
      </c>
      <c r="J77" s="4">
        <v>14860683.659999998</v>
      </c>
      <c r="K77" s="4">
        <v>6507766.6399999997</v>
      </c>
      <c r="L77" s="4">
        <v>1808925.55</v>
      </c>
      <c r="M77" s="4">
        <v>69121655.480000004</v>
      </c>
      <c r="N77" s="4">
        <v>53720539.009999998</v>
      </c>
      <c r="O77" s="4">
        <v>28669702.25</v>
      </c>
      <c r="P77" s="4">
        <v>329038506.59000003</v>
      </c>
      <c r="Q77" s="4">
        <v>0</v>
      </c>
      <c r="R77" s="4">
        <v>74030404.060000002</v>
      </c>
      <c r="S77" s="4">
        <v>36144897.670000002</v>
      </c>
      <c r="T77" s="4">
        <v>5010315.9799999995</v>
      </c>
      <c r="U77" s="4">
        <v>64618381.50999999</v>
      </c>
      <c r="V77" s="4">
        <v>0</v>
      </c>
      <c r="W77" s="4">
        <v>14670435.810000001</v>
      </c>
      <c r="X77" s="4">
        <v>4379374.5500000007</v>
      </c>
      <c r="Y77" s="4">
        <v>314147.27</v>
      </c>
      <c r="Z77" s="4">
        <v>10692019.25</v>
      </c>
      <c r="AA77" s="4">
        <v>0</v>
      </c>
      <c r="AB77" s="4">
        <v>3450700.17</v>
      </c>
      <c r="AC77" s="4">
        <v>717964.24</v>
      </c>
      <c r="AD77" s="4">
        <v>0</v>
      </c>
      <c r="AE77" s="4">
        <v>53926362.25999999</v>
      </c>
      <c r="AF77" s="4">
        <v>0</v>
      </c>
      <c r="AG77" s="4">
        <v>11219735.639999999</v>
      </c>
      <c r="AH77" s="4">
        <v>3661410.31</v>
      </c>
      <c r="AI77" s="4">
        <v>314147.27</v>
      </c>
      <c r="AJ77" s="4">
        <v>42411188.18</v>
      </c>
      <c r="AK77" s="4">
        <v>0</v>
      </c>
      <c r="AL77" s="4">
        <v>15505692.459999999</v>
      </c>
      <c r="AM77" s="4">
        <v>1791762.32</v>
      </c>
      <c r="AN77" s="4">
        <v>519662.69</v>
      </c>
      <c r="AO77" s="4">
        <v>3369074.66</v>
      </c>
      <c r="AP77" s="4">
        <v>0</v>
      </c>
      <c r="AQ77" s="4">
        <v>2607377.9500000002</v>
      </c>
      <c r="AR77" s="4">
        <v>531314.03</v>
      </c>
      <c r="AS77" s="4">
        <v>0</v>
      </c>
      <c r="AT77" s="4">
        <v>39042113.519999996</v>
      </c>
      <c r="AU77" s="4">
        <v>0</v>
      </c>
      <c r="AV77" s="4">
        <v>12898314.51</v>
      </c>
      <c r="AW77" s="4">
        <v>1260448.29</v>
      </c>
      <c r="AX77" s="4">
        <v>519662.69</v>
      </c>
      <c r="AY77" s="4">
        <v>21440497.450000003</v>
      </c>
      <c r="AZ77" s="4">
        <v>0</v>
      </c>
      <c r="BA77" s="4">
        <v>7664894.9499999993</v>
      </c>
      <c r="BB77" s="4">
        <v>1373235.4</v>
      </c>
      <c r="BC77" s="4">
        <v>0</v>
      </c>
      <c r="BD77" s="4">
        <v>1050331.67</v>
      </c>
      <c r="BE77" s="4">
        <v>0</v>
      </c>
      <c r="BF77" s="4">
        <v>672299.9</v>
      </c>
      <c r="BG77" s="4">
        <v>86293.98</v>
      </c>
      <c r="BH77" s="4">
        <v>0</v>
      </c>
      <c r="BI77" s="4">
        <v>20390165.780000001</v>
      </c>
      <c r="BJ77" s="4">
        <v>0</v>
      </c>
      <c r="BK77" s="4">
        <v>6992595.0499999998</v>
      </c>
      <c r="BL77" s="4">
        <v>1286941.42</v>
      </c>
      <c r="BM77" s="4">
        <v>0</v>
      </c>
      <c r="BN77" s="4">
        <v>55499788.299999997</v>
      </c>
      <c r="BO77" s="4">
        <v>0</v>
      </c>
      <c r="BP77" s="4">
        <v>20888246.460000001</v>
      </c>
      <c r="BQ77" s="4">
        <v>20729212.240000002</v>
      </c>
      <c r="BR77" s="4">
        <v>1856742.98</v>
      </c>
      <c r="BS77" s="4">
        <v>145068651.14999998</v>
      </c>
      <c r="BT77" s="4">
        <v>0</v>
      </c>
      <c r="BU77" s="4">
        <v>15301134.379999999</v>
      </c>
      <c r="BV77" s="4">
        <v>7871313.1600000001</v>
      </c>
      <c r="BW77" s="4">
        <v>2319763.04</v>
      </c>
    </row>
    <row r="78" spans="1:75" x14ac:dyDescent="0.25">
      <c r="A78" t="s">
        <v>162</v>
      </c>
      <c r="B78" s="17" t="s">
        <v>85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>
        <v>0</v>
      </c>
      <c r="AE78" s="4">
        <v>0</v>
      </c>
      <c r="AF78" s="4">
        <v>0</v>
      </c>
      <c r="AG78" s="4">
        <v>0</v>
      </c>
      <c r="AH78" s="4">
        <v>0</v>
      </c>
      <c r="AI78" s="4">
        <v>0</v>
      </c>
      <c r="AJ78" s="4">
        <v>0</v>
      </c>
      <c r="AK78" s="4">
        <v>0</v>
      </c>
      <c r="AL78" s="4">
        <v>0</v>
      </c>
      <c r="AM78" s="4">
        <v>0</v>
      </c>
      <c r="AN78" s="4">
        <v>0</v>
      </c>
      <c r="AO78" s="4">
        <v>0</v>
      </c>
      <c r="AP78" s="4">
        <v>0</v>
      </c>
      <c r="AQ78" s="4">
        <v>0</v>
      </c>
      <c r="AR78" s="4">
        <v>0</v>
      </c>
      <c r="AS78" s="4">
        <v>0</v>
      </c>
      <c r="AT78" s="4">
        <v>0</v>
      </c>
      <c r="AU78" s="4">
        <v>0</v>
      </c>
      <c r="AV78" s="4">
        <v>0</v>
      </c>
      <c r="AW78" s="4">
        <v>0</v>
      </c>
      <c r="AX78" s="4">
        <v>0</v>
      </c>
      <c r="AY78" s="4">
        <v>0</v>
      </c>
      <c r="AZ78" s="4">
        <v>0</v>
      </c>
      <c r="BA78" s="4">
        <v>0</v>
      </c>
      <c r="BB78" s="4">
        <v>0</v>
      </c>
      <c r="BC78" s="4">
        <v>0</v>
      </c>
      <c r="BD78" s="4">
        <v>0</v>
      </c>
      <c r="BE78" s="4">
        <v>0</v>
      </c>
      <c r="BF78" s="4">
        <v>0</v>
      </c>
      <c r="BG78" s="4">
        <v>0</v>
      </c>
      <c r="BH78" s="4">
        <v>0</v>
      </c>
      <c r="BI78" s="4">
        <v>0</v>
      </c>
      <c r="BJ78" s="4">
        <v>0</v>
      </c>
      <c r="BK78" s="4">
        <v>0</v>
      </c>
      <c r="BL78" s="4">
        <v>0</v>
      </c>
      <c r="BM78" s="4">
        <v>0</v>
      </c>
      <c r="BN78" s="4">
        <v>0</v>
      </c>
      <c r="BO78" s="4">
        <v>0</v>
      </c>
      <c r="BP78" s="4">
        <v>0</v>
      </c>
      <c r="BQ78" s="4">
        <v>0</v>
      </c>
      <c r="BR78" s="4">
        <v>0</v>
      </c>
      <c r="BS78" s="4">
        <v>0</v>
      </c>
      <c r="BT78" s="4">
        <v>0</v>
      </c>
      <c r="BU78" s="4">
        <v>0</v>
      </c>
      <c r="BV78" s="4">
        <v>0</v>
      </c>
      <c r="BW78" s="4">
        <v>0</v>
      </c>
    </row>
    <row r="79" spans="1:75" x14ac:dyDescent="0.25">
      <c r="A79" t="s">
        <v>163</v>
      </c>
      <c r="B79" s="17" t="s">
        <v>85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  <c r="AF79" s="4">
        <v>0</v>
      </c>
      <c r="AG79" s="4">
        <v>0</v>
      </c>
      <c r="AH79" s="4">
        <v>0</v>
      </c>
      <c r="AI79" s="4">
        <v>0</v>
      </c>
      <c r="AJ79" s="4">
        <v>0</v>
      </c>
      <c r="AK79" s="4">
        <v>0</v>
      </c>
      <c r="AL79" s="4">
        <v>0</v>
      </c>
      <c r="AM79" s="4">
        <v>0</v>
      </c>
      <c r="AN79" s="4">
        <v>0</v>
      </c>
      <c r="AO79" s="4">
        <v>0</v>
      </c>
      <c r="AP79" s="4">
        <v>0</v>
      </c>
      <c r="AQ79" s="4">
        <v>0</v>
      </c>
      <c r="AR79" s="4">
        <v>0</v>
      </c>
      <c r="AS79" s="4">
        <v>0</v>
      </c>
      <c r="AT79" s="4">
        <v>0</v>
      </c>
      <c r="AU79" s="4">
        <v>0</v>
      </c>
      <c r="AV79" s="4">
        <v>0</v>
      </c>
      <c r="AW79" s="4">
        <v>0</v>
      </c>
      <c r="AX79" s="4">
        <v>0</v>
      </c>
      <c r="AY79" s="4">
        <v>0</v>
      </c>
      <c r="AZ79" s="4">
        <v>0</v>
      </c>
      <c r="BA79" s="4">
        <v>0</v>
      </c>
      <c r="BB79" s="4">
        <v>0</v>
      </c>
      <c r="BC79" s="4">
        <v>0</v>
      </c>
      <c r="BD79" s="4">
        <v>0</v>
      </c>
      <c r="BE79" s="4">
        <v>0</v>
      </c>
      <c r="BF79" s="4">
        <v>0</v>
      </c>
      <c r="BG79" s="4">
        <v>0</v>
      </c>
      <c r="BH79" s="4">
        <v>0</v>
      </c>
      <c r="BI79" s="4">
        <v>0</v>
      </c>
      <c r="BJ79" s="4">
        <v>0</v>
      </c>
      <c r="BK79" s="4">
        <v>0</v>
      </c>
      <c r="BL79" s="4">
        <v>0</v>
      </c>
      <c r="BM79" s="4">
        <v>0</v>
      </c>
      <c r="BN79" s="4">
        <v>0</v>
      </c>
      <c r="BO79" s="4">
        <v>0</v>
      </c>
      <c r="BP79" s="4">
        <v>0</v>
      </c>
      <c r="BQ79" s="4">
        <v>0</v>
      </c>
      <c r="BR79" s="4">
        <v>0</v>
      </c>
      <c r="BS79" s="4">
        <v>0</v>
      </c>
      <c r="BT79" s="4">
        <v>0</v>
      </c>
      <c r="BU79" s="4">
        <v>0</v>
      </c>
      <c r="BV79" s="4">
        <v>0</v>
      </c>
      <c r="BW79" s="4">
        <v>0</v>
      </c>
    </row>
    <row r="80" spans="1:75" x14ac:dyDescent="0.25">
      <c r="A80" t="s">
        <v>164</v>
      </c>
      <c r="B80" s="17" t="s">
        <v>85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s="4">
        <v>0</v>
      </c>
      <c r="AE80" s="4">
        <v>0</v>
      </c>
      <c r="AF80" s="4">
        <v>0</v>
      </c>
      <c r="AG80" s="4">
        <v>0</v>
      </c>
      <c r="AH80" s="4">
        <v>0</v>
      </c>
      <c r="AI80" s="4">
        <v>0</v>
      </c>
      <c r="AJ80" s="4">
        <v>0</v>
      </c>
      <c r="AK80" s="4">
        <v>0</v>
      </c>
      <c r="AL80" s="4">
        <v>0</v>
      </c>
      <c r="AM80" s="4">
        <v>0</v>
      </c>
      <c r="AN80" s="4">
        <v>0</v>
      </c>
      <c r="AO80" s="4">
        <v>0</v>
      </c>
      <c r="AP80" s="4">
        <v>0</v>
      </c>
      <c r="AQ80" s="4">
        <v>0</v>
      </c>
      <c r="AR80" s="4">
        <v>0</v>
      </c>
      <c r="AS80" s="4">
        <v>0</v>
      </c>
      <c r="AT80" s="4">
        <v>0</v>
      </c>
      <c r="AU80" s="4">
        <v>0</v>
      </c>
      <c r="AV80" s="4">
        <v>0</v>
      </c>
      <c r="AW80" s="4">
        <v>0</v>
      </c>
      <c r="AX80" s="4">
        <v>0</v>
      </c>
      <c r="AY80" s="4">
        <v>0</v>
      </c>
      <c r="AZ80" s="4">
        <v>0</v>
      </c>
      <c r="BA80" s="4">
        <v>0</v>
      </c>
      <c r="BB80" s="4">
        <v>0</v>
      </c>
      <c r="BC80" s="4">
        <v>0</v>
      </c>
      <c r="BD80" s="4">
        <v>0</v>
      </c>
      <c r="BE80" s="4">
        <v>0</v>
      </c>
      <c r="BF80" s="4">
        <v>0</v>
      </c>
      <c r="BG80" s="4">
        <v>0</v>
      </c>
      <c r="BH80" s="4">
        <v>0</v>
      </c>
      <c r="BI80" s="4">
        <v>0</v>
      </c>
      <c r="BJ80" s="4">
        <v>0</v>
      </c>
      <c r="BK80" s="4">
        <v>0</v>
      </c>
      <c r="BL80" s="4">
        <v>0</v>
      </c>
      <c r="BM80" s="4">
        <v>0</v>
      </c>
      <c r="BN80" s="4">
        <v>0</v>
      </c>
      <c r="BO80" s="4">
        <v>0</v>
      </c>
      <c r="BP80" s="4">
        <v>0</v>
      </c>
      <c r="BQ80" s="4">
        <v>0</v>
      </c>
      <c r="BR80" s="4">
        <v>0</v>
      </c>
      <c r="BS80" s="4">
        <v>0</v>
      </c>
      <c r="BT80" s="4">
        <v>0</v>
      </c>
      <c r="BU80" s="4">
        <v>0</v>
      </c>
      <c r="BV80" s="4">
        <v>0</v>
      </c>
      <c r="BW80" s="4">
        <v>0</v>
      </c>
    </row>
    <row r="81" spans="1:75" x14ac:dyDescent="0.25">
      <c r="A81" t="s">
        <v>165</v>
      </c>
      <c r="B81" s="17" t="s">
        <v>85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  <c r="AF81" s="4">
        <v>0</v>
      </c>
      <c r="AG81" s="4">
        <v>0</v>
      </c>
      <c r="AH81" s="4">
        <v>0</v>
      </c>
      <c r="AI81" s="4">
        <v>0</v>
      </c>
      <c r="AJ81" s="4">
        <v>0</v>
      </c>
      <c r="AK81" s="4">
        <v>0</v>
      </c>
      <c r="AL81" s="4">
        <v>0</v>
      </c>
      <c r="AM81" s="4">
        <v>0</v>
      </c>
      <c r="AN81" s="4">
        <v>0</v>
      </c>
      <c r="AO81" s="4">
        <v>0</v>
      </c>
      <c r="AP81" s="4">
        <v>0</v>
      </c>
      <c r="AQ81" s="4">
        <v>0</v>
      </c>
      <c r="AR81" s="4">
        <v>0</v>
      </c>
      <c r="AS81" s="4">
        <v>0</v>
      </c>
      <c r="AT81" s="4">
        <v>0</v>
      </c>
      <c r="AU81" s="4">
        <v>0</v>
      </c>
      <c r="AV81" s="4">
        <v>0</v>
      </c>
      <c r="AW81" s="4">
        <v>0</v>
      </c>
      <c r="AX81" s="4">
        <v>0</v>
      </c>
      <c r="AY81" s="4">
        <v>0</v>
      </c>
      <c r="AZ81" s="4">
        <v>0</v>
      </c>
      <c r="BA81" s="4">
        <v>0</v>
      </c>
      <c r="BB81" s="4">
        <v>0</v>
      </c>
      <c r="BC81" s="4">
        <v>0</v>
      </c>
      <c r="BD81" s="4">
        <v>0</v>
      </c>
      <c r="BE81" s="4">
        <v>0</v>
      </c>
      <c r="BF81" s="4">
        <v>0</v>
      </c>
      <c r="BG81" s="4">
        <v>0</v>
      </c>
      <c r="BH81" s="4">
        <v>0</v>
      </c>
      <c r="BI81" s="4">
        <v>0</v>
      </c>
      <c r="BJ81" s="4">
        <v>0</v>
      </c>
      <c r="BK81" s="4">
        <v>0</v>
      </c>
      <c r="BL81" s="4">
        <v>0</v>
      </c>
      <c r="BM81" s="4">
        <v>0</v>
      </c>
      <c r="BN81" s="4">
        <v>0</v>
      </c>
      <c r="BO81" s="4">
        <v>0</v>
      </c>
      <c r="BP81" s="4">
        <v>0</v>
      </c>
      <c r="BQ81" s="4">
        <v>0</v>
      </c>
      <c r="BR81" s="4">
        <v>0</v>
      </c>
      <c r="BS81" s="4">
        <v>0</v>
      </c>
      <c r="BT81" s="4">
        <v>0</v>
      </c>
      <c r="BU81" s="4">
        <v>0</v>
      </c>
      <c r="BV81" s="4">
        <v>0</v>
      </c>
      <c r="BW81" s="4">
        <v>0</v>
      </c>
    </row>
    <row r="82" spans="1:75" x14ac:dyDescent="0.25">
      <c r="A82" t="s">
        <v>166</v>
      </c>
      <c r="B82" s="17" t="s">
        <v>85</v>
      </c>
      <c r="C82" s="4">
        <v>0</v>
      </c>
      <c r="D82" s="4">
        <v>0</v>
      </c>
      <c r="E82" s="4">
        <v>0</v>
      </c>
      <c r="F82" s="4">
        <v>0</v>
      </c>
      <c r="G82" s="4">
        <v>668</v>
      </c>
      <c r="H82" s="4">
        <v>0</v>
      </c>
      <c r="I82" s="4">
        <v>668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668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4">
        <v>0</v>
      </c>
      <c r="AD82" s="4">
        <v>0</v>
      </c>
      <c r="AE82" s="4">
        <v>0</v>
      </c>
      <c r="AF82" s="4">
        <v>0</v>
      </c>
      <c r="AG82" s="4">
        <v>0</v>
      </c>
      <c r="AH82" s="4">
        <v>0</v>
      </c>
      <c r="AI82" s="4">
        <v>0</v>
      </c>
      <c r="AJ82" s="4">
        <v>0</v>
      </c>
      <c r="AK82" s="4">
        <v>0</v>
      </c>
      <c r="AL82" s="4">
        <v>0</v>
      </c>
      <c r="AM82" s="4">
        <v>0</v>
      </c>
      <c r="AN82" s="4">
        <v>0</v>
      </c>
      <c r="AO82" s="4">
        <v>0</v>
      </c>
      <c r="AP82" s="4">
        <v>0</v>
      </c>
      <c r="AQ82" s="4">
        <v>0</v>
      </c>
      <c r="AR82" s="4">
        <v>0</v>
      </c>
      <c r="AS82" s="4">
        <v>0</v>
      </c>
      <c r="AT82" s="4">
        <v>0</v>
      </c>
      <c r="AU82" s="4">
        <v>0</v>
      </c>
      <c r="AV82" s="4">
        <v>0</v>
      </c>
      <c r="AW82" s="4">
        <v>0</v>
      </c>
      <c r="AX82" s="4">
        <v>0</v>
      </c>
      <c r="AY82" s="4">
        <v>0</v>
      </c>
      <c r="AZ82" s="4">
        <v>0</v>
      </c>
      <c r="BA82" s="4">
        <v>0</v>
      </c>
      <c r="BB82" s="4">
        <v>0</v>
      </c>
      <c r="BC82" s="4">
        <v>0</v>
      </c>
      <c r="BD82" s="4">
        <v>0</v>
      </c>
      <c r="BE82" s="4">
        <v>0</v>
      </c>
      <c r="BF82" s="4">
        <v>0</v>
      </c>
      <c r="BG82" s="4">
        <v>0</v>
      </c>
      <c r="BH82" s="4">
        <v>0</v>
      </c>
      <c r="BI82" s="4">
        <v>0</v>
      </c>
      <c r="BJ82" s="4">
        <v>0</v>
      </c>
      <c r="BK82" s="4">
        <v>0</v>
      </c>
      <c r="BL82" s="4">
        <v>0</v>
      </c>
      <c r="BM82" s="4">
        <v>0</v>
      </c>
      <c r="BN82" s="4">
        <v>0</v>
      </c>
      <c r="BO82" s="4">
        <v>0</v>
      </c>
      <c r="BP82" s="4">
        <v>0</v>
      </c>
      <c r="BQ82" s="4">
        <v>0</v>
      </c>
      <c r="BR82" s="4">
        <v>0</v>
      </c>
      <c r="BS82" s="4">
        <v>0</v>
      </c>
      <c r="BT82" s="4">
        <v>0</v>
      </c>
      <c r="BU82" s="4">
        <v>668</v>
      </c>
      <c r="BV82" s="4">
        <v>0</v>
      </c>
      <c r="BW82" s="4">
        <v>0</v>
      </c>
    </row>
    <row r="83" spans="1:75" x14ac:dyDescent="0.25">
      <c r="A83" t="s">
        <v>167</v>
      </c>
      <c r="B83" s="17" t="s">
        <v>85</v>
      </c>
      <c r="C83" s="4">
        <v>9932806.6999999993</v>
      </c>
      <c r="D83" s="4">
        <v>453163.54</v>
      </c>
      <c r="E83" s="4">
        <v>19974.55</v>
      </c>
      <c r="F83" s="4">
        <v>1082920.76</v>
      </c>
      <c r="G83" s="4">
        <v>11538921.120000001</v>
      </c>
      <c r="H83" s="4">
        <v>11488865.549999999</v>
      </c>
      <c r="I83" s="4">
        <v>23027786.670000002</v>
      </c>
      <c r="J83" s="4">
        <v>3652292.39</v>
      </c>
      <c r="K83" s="4">
        <v>204809.05</v>
      </c>
      <c r="L83" s="4">
        <v>0</v>
      </c>
      <c r="M83" s="4">
        <v>6280514.3099999996</v>
      </c>
      <c r="N83" s="4">
        <v>248354.49</v>
      </c>
      <c r="O83" s="4">
        <v>19974.55</v>
      </c>
      <c r="P83" s="4">
        <v>22600223.75</v>
      </c>
      <c r="Q83" s="4">
        <v>0</v>
      </c>
      <c r="R83" s="4">
        <v>402362.92</v>
      </c>
      <c r="S83" s="4">
        <v>0</v>
      </c>
      <c r="T83" s="4">
        <v>25200</v>
      </c>
      <c r="U83" s="4">
        <v>9902382.6999999993</v>
      </c>
      <c r="V83" s="4">
        <v>0</v>
      </c>
      <c r="W83" s="4">
        <v>5224</v>
      </c>
      <c r="X83" s="4">
        <v>0</v>
      </c>
      <c r="Y83" s="4">
        <v>25200</v>
      </c>
      <c r="Z83" s="4">
        <v>3649680.39</v>
      </c>
      <c r="AA83" s="4">
        <v>0</v>
      </c>
      <c r="AB83" s="4">
        <v>2612</v>
      </c>
      <c r="AC83" s="4">
        <v>0</v>
      </c>
      <c r="AD83" s="4">
        <v>0</v>
      </c>
      <c r="AE83" s="4">
        <v>6252702.3099999996</v>
      </c>
      <c r="AF83" s="4">
        <v>0</v>
      </c>
      <c r="AG83" s="4">
        <v>2612</v>
      </c>
      <c r="AH83" s="4">
        <v>0</v>
      </c>
      <c r="AI83" s="4">
        <v>25200</v>
      </c>
      <c r="AJ83" s="4">
        <v>441363.54</v>
      </c>
      <c r="AK83" s="4">
        <v>0</v>
      </c>
      <c r="AL83" s="4">
        <v>11800</v>
      </c>
      <c r="AM83" s="4">
        <v>0</v>
      </c>
      <c r="AN83" s="4">
        <v>0</v>
      </c>
      <c r="AO83" s="4">
        <v>204809.05</v>
      </c>
      <c r="AP83" s="4">
        <v>0</v>
      </c>
      <c r="AQ83" s="4">
        <v>0</v>
      </c>
      <c r="AR83" s="4">
        <v>0</v>
      </c>
      <c r="AS83" s="4">
        <v>0</v>
      </c>
      <c r="AT83" s="4">
        <v>236554.49</v>
      </c>
      <c r="AU83" s="4">
        <v>0</v>
      </c>
      <c r="AV83" s="4">
        <v>11800</v>
      </c>
      <c r="AW83" s="4">
        <v>0</v>
      </c>
      <c r="AX83" s="4">
        <v>0</v>
      </c>
      <c r="AY83" s="4">
        <v>0</v>
      </c>
      <c r="AZ83" s="4">
        <v>0</v>
      </c>
      <c r="BA83" s="4">
        <v>19974.55</v>
      </c>
      <c r="BB83" s="4">
        <v>0</v>
      </c>
      <c r="BC83" s="4">
        <v>0</v>
      </c>
      <c r="BD83" s="4">
        <v>0</v>
      </c>
      <c r="BE83" s="4">
        <v>0</v>
      </c>
      <c r="BF83" s="4">
        <v>0</v>
      </c>
      <c r="BG83" s="4">
        <v>0</v>
      </c>
      <c r="BH83" s="4">
        <v>0</v>
      </c>
      <c r="BI83" s="4">
        <v>0</v>
      </c>
      <c r="BJ83" s="4">
        <v>0</v>
      </c>
      <c r="BK83" s="4">
        <v>19974.55</v>
      </c>
      <c r="BL83" s="4">
        <v>0</v>
      </c>
      <c r="BM83" s="4">
        <v>0</v>
      </c>
      <c r="BN83" s="4">
        <v>771725.2</v>
      </c>
      <c r="BO83" s="4">
        <v>0</v>
      </c>
      <c r="BP83" s="4">
        <v>311195.56</v>
      </c>
      <c r="BQ83" s="4">
        <v>0</v>
      </c>
      <c r="BR83" s="4">
        <v>0</v>
      </c>
      <c r="BS83" s="4">
        <v>11484752.310000001</v>
      </c>
      <c r="BT83" s="4">
        <v>0</v>
      </c>
      <c r="BU83" s="4">
        <v>54168.81</v>
      </c>
      <c r="BV83" s="4">
        <v>0</v>
      </c>
      <c r="BW83" s="4">
        <v>0</v>
      </c>
    </row>
    <row r="84" spans="1:75" x14ac:dyDescent="0.25">
      <c r="A84" t="s">
        <v>168</v>
      </c>
      <c r="B84" s="17" t="s">
        <v>85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4">
        <v>0</v>
      </c>
      <c r="AD84" s="4">
        <v>0</v>
      </c>
      <c r="AE84" s="4">
        <v>0</v>
      </c>
      <c r="AF84" s="4">
        <v>0</v>
      </c>
      <c r="AG84" s="4">
        <v>0</v>
      </c>
      <c r="AH84" s="4">
        <v>0</v>
      </c>
      <c r="AI84" s="4">
        <v>0</v>
      </c>
      <c r="AJ84" s="4">
        <v>0</v>
      </c>
      <c r="AK84" s="4">
        <v>0</v>
      </c>
      <c r="AL84" s="4">
        <v>0</v>
      </c>
      <c r="AM84" s="4">
        <v>0</v>
      </c>
      <c r="AN84" s="4">
        <v>0</v>
      </c>
      <c r="AO84" s="4">
        <v>0</v>
      </c>
      <c r="AP84" s="4">
        <v>0</v>
      </c>
      <c r="AQ84" s="4">
        <v>0</v>
      </c>
      <c r="AR84" s="4">
        <v>0</v>
      </c>
      <c r="AS84" s="4">
        <v>0</v>
      </c>
      <c r="AT84" s="4">
        <v>0</v>
      </c>
      <c r="AU84" s="4">
        <v>0</v>
      </c>
      <c r="AV84" s="4">
        <v>0</v>
      </c>
      <c r="AW84" s="4">
        <v>0</v>
      </c>
      <c r="AX84" s="4">
        <v>0</v>
      </c>
      <c r="AY84" s="4">
        <v>0</v>
      </c>
      <c r="AZ84" s="4">
        <v>0</v>
      </c>
      <c r="BA84" s="4">
        <v>0</v>
      </c>
      <c r="BB84" s="4">
        <v>0</v>
      </c>
      <c r="BC84" s="4">
        <v>0</v>
      </c>
      <c r="BD84" s="4">
        <v>0</v>
      </c>
      <c r="BE84" s="4">
        <v>0</v>
      </c>
      <c r="BF84" s="4">
        <v>0</v>
      </c>
      <c r="BG84" s="4">
        <v>0</v>
      </c>
      <c r="BH84" s="4">
        <v>0</v>
      </c>
      <c r="BI84" s="4">
        <v>0</v>
      </c>
      <c r="BJ84" s="4">
        <v>0</v>
      </c>
      <c r="BK84" s="4">
        <v>0</v>
      </c>
      <c r="BL84" s="4">
        <v>0</v>
      </c>
      <c r="BM84" s="4">
        <v>0</v>
      </c>
      <c r="BN84" s="4">
        <v>0</v>
      </c>
      <c r="BO84" s="4">
        <v>0</v>
      </c>
      <c r="BP84" s="4">
        <v>0</v>
      </c>
      <c r="BQ84" s="4">
        <v>0</v>
      </c>
      <c r="BR84" s="4">
        <v>0</v>
      </c>
      <c r="BS84" s="4">
        <v>0</v>
      </c>
      <c r="BT84" s="4">
        <v>0</v>
      </c>
      <c r="BU84" s="4">
        <v>0</v>
      </c>
      <c r="BV84" s="4">
        <v>0</v>
      </c>
      <c r="BW84" s="4">
        <v>0</v>
      </c>
    </row>
    <row r="85" spans="1:75" x14ac:dyDescent="0.25">
      <c r="A85" t="s">
        <v>169</v>
      </c>
      <c r="B85" s="17" t="s">
        <v>85</v>
      </c>
      <c r="C85" s="4">
        <v>0</v>
      </c>
      <c r="D85" s="4">
        <v>0</v>
      </c>
      <c r="E85" s="4">
        <v>0</v>
      </c>
      <c r="F85" s="4">
        <v>3930.76</v>
      </c>
      <c r="G85" s="4">
        <v>0</v>
      </c>
      <c r="H85" s="4">
        <v>3930.76</v>
      </c>
      <c r="I85" s="4">
        <v>3930.76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3930.76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4">
        <v>0</v>
      </c>
      <c r="AD85" s="4">
        <v>0</v>
      </c>
      <c r="AE85" s="4">
        <v>0</v>
      </c>
      <c r="AF85" s="4">
        <v>0</v>
      </c>
      <c r="AG85" s="4">
        <v>0</v>
      </c>
      <c r="AH85" s="4">
        <v>0</v>
      </c>
      <c r="AI85" s="4">
        <v>0</v>
      </c>
      <c r="AJ85" s="4">
        <v>0</v>
      </c>
      <c r="AK85" s="4">
        <v>0</v>
      </c>
      <c r="AL85" s="4">
        <v>0</v>
      </c>
      <c r="AM85" s="4">
        <v>0</v>
      </c>
      <c r="AN85" s="4">
        <v>0</v>
      </c>
      <c r="AO85" s="4">
        <v>0</v>
      </c>
      <c r="AP85" s="4">
        <v>0</v>
      </c>
      <c r="AQ85" s="4">
        <v>0</v>
      </c>
      <c r="AR85" s="4">
        <v>0</v>
      </c>
      <c r="AS85" s="4">
        <v>0</v>
      </c>
      <c r="AT85" s="4">
        <v>0</v>
      </c>
      <c r="AU85" s="4">
        <v>0</v>
      </c>
      <c r="AV85" s="4">
        <v>0</v>
      </c>
      <c r="AW85" s="4">
        <v>0</v>
      </c>
      <c r="AX85" s="4">
        <v>0</v>
      </c>
      <c r="AY85" s="4">
        <v>0</v>
      </c>
      <c r="AZ85" s="4">
        <v>0</v>
      </c>
      <c r="BA85" s="4">
        <v>0</v>
      </c>
      <c r="BB85" s="4">
        <v>0</v>
      </c>
      <c r="BC85" s="4">
        <v>0</v>
      </c>
      <c r="BD85" s="4">
        <v>0</v>
      </c>
      <c r="BE85" s="4">
        <v>0</v>
      </c>
      <c r="BF85" s="4">
        <v>0</v>
      </c>
      <c r="BG85" s="4">
        <v>0</v>
      </c>
      <c r="BH85" s="4">
        <v>0</v>
      </c>
      <c r="BI85" s="4">
        <v>0</v>
      </c>
      <c r="BJ85" s="4">
        <v>0</v>
      </c>
      <c r="BK85" s="4">
        <v>0</v>
      </c>
      <c r="BL85" s="4">
        <v>0</v>
      </c>
      <c r="BM85" s="4">
        <v>0</v>
      </c>
      <c r="BN85" s="4">
        <v>0</v>
      </c>
      <c r="BO85" s="4">
        <v>0</v>
      </c>
      <c r="BP85" s="4">
        <v>3930.76</v>
      </c>
      <c r="BQ85" s="4">
        <v>0</v>
      </c>
      <c r="BR85" s="4">
        <v>0</v>
      </c>
      <c r="BS85" s="4">
        <v>0</v>
      </c>
      <c r="BT85" s="4">
        <v>0</v>
      </c>
      <c r="BU85" s="4">
        <v>0</v>
      </c>
      <c r="BV85" s="4">
        <v>0</v>
      </c>
      <c r="BW85" s="4">
        <v>0</v>
      </c>
    </row>
    <row r="86" spans="1:75" x14ac:dyDescent="0.25">
      <c r="A86" t="s">
        <v>170</v>
      </c>
      <c r="B86" s="17" t="s">
        <v>85</v>
      </c>
      <c r="C86" s="4">
        <v>0</v>
      </c>
      <c r="D86" s="4">
        <v>0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4">
        <v>0</v>
      </c>
      <c r="AD86" s="4">
        <v>0</v>
      </c>
      <c r="AE86" s="4">
        <v>0</v>
      </c>
      <c r="AF86" s="4">
        <v>0</v>
      </c>
      <c r="AG86" s="4">
        <v>0</v>
      </c>
      <c r="AH86" s="4">
        <v>0</v>
      </c>
      <c r="AI86" s="4">
        <v>0</v>
      </c>
      <c r="AJ86" s="4">
        <v>0</v>
      </c>
      <c r="AK86" s="4">
        <v>0</v>
      </c>
      <c r="AL86" s="4">
        <v>0</v>
      </c>
      <c r="AM86" s="4">
        <v>0</v>
      </c>
      <c r="AN86" s="4">
        <v>0</v>
      </c>
      <c r="AO86" s="4">
        <v>0</v>
      </c>
      <c r="AP86" s="4">
        <v>0</v>
      </c>
      <c r="AQ86" s="4">
        <v>0</v>
      </c>
      <c r="AR86" s="4">
        <v>0</v>
      </c>
      <c r="AS86" s="4">
        <v>0</v>
      </c>
      <c r="AT86" s="4">
        <v>0</v>
      </c>
      <c r="AU86" s="4">
        <v>0</v>
      </c>
      <c r="AV86" s="4">
        <v>0</v>
      </c>
      <c r="AW86" s="4">
        <v>0</v>
      </c>
      <c r="AX86" s="4">
        <v>0</v>
      </c>
      <c r="AY86" s="4">
        <v>0</v>
      </c>
      <c r="AZ86" s="4">
        <v>0</v>
      </c>
      <c r="BA86" s="4">
        <v>0</v>
      </c>
      <c r="BB86" s="4">
        <v>0</v>
      </c>
      <c r="BC86" s="4">
        <v>0</v>
      </c>
      <c r="BD86" s="4">
        <v>0</v>
      </c>
      <c r="BE86" s="4">
        <v>0</v>
      </c>
      <c r="BF86" s="4">
        <v>0</v>
      </c>
      <c r="BG86" s="4">
        <v>0</v>
      </c>
      <c r="BH86" s="4">
        <v>0</v>
      </c>
      <c r="BI86" s="4">
        <v>0</v>
      </c>
      <c r="BJ86" s="4">
        <v>0</v>
      </c>
      <c r="BK86" s="4">
        <v>0</v>
      </c>
      <c r="BL86" s="4">
        <v>0</v>
      </c>
      <c r="BM86" s="4">
        <v>0</v>
      </c>
      <c r="BN86" s="4">
        <v>0</v>
      </c>
      <c r="BO86" s="4">
        <v>0</v>
      </c>
      <c r="BP86" s="4">
        <v>0</v>
      </c>
      <c r="BQ86" s="4">
        <v>0</v>
      </c>
      <c r="BR86" s="4">
        <v>0</v>
      </c>
      <c r="BS86" s="4">
        <v>0</v>
      </c>
      <c r="BT86" s="4">
        <v>0</v>
      </c>
      <c r="BU86" s="4">
        <v>0</v>
      </c>
      <c r="BV86" s="4">
        <v>0</v>
      </c>
      <c r="BW86" s="4">
        <v>0</v>
      </c>
    </row>
    <row r="87" spans="1:75" x14ac:dyDescent="0.25">
      <c r="A87" t="s">
        <v>171</v>
      </c>
      <c r="B87" s="17" t="s">
        <v>85</v>
      </c>
      <c r="C87" s="4">
        <v>11474751.120000001</v>
      </c>
      <c r="D87" s="4">
        <v>32786306.5</v>
      </c>
      <c r="E87" s="4">
        <v>14149022.68</v>
      </c>
      <c r="F87" s="4">
        <v>21855294.520000003</v>
      </c>
      <c r="G87" s="4">
        <v>32644684.050000004</v>
      </c>
      <c r="H87" s="4">
        <v>80265374.820000008</v>
      </c>
      <c r="I87" s="4">
        <v>112910058.87</v>
      </c>
      <c r="J87" s="4">
        <v>870416.3899999999</v>
      </c>
      <c r="K87" s="4">
        <v>3906245.18</v>
      </c>
      <c r="L87" s="4">
        <v>262338.75</v>
      </c>
      <c r="M87" s="4">
        <v>10604334.73</v>
      </c>
      <c r="N87" s="4">
        <v>28880061.32</v>
      </c>
      <c r="O87" s="4">
        <v>13886683.93</v>
      </c>
      <c r="P87" s="4">
        <v>80830994.639999986</v>
      </c>
      <c r="Q87" s="4">
        <v>0</v>
      </c>
      <c r="R87" s="4">
        <v>32079064.23</v>
      </c>
      <c r="S87" s="4">
        <v>0</v>
      </c>
      <c r="T87" s="4">
        <v>0</v>
      </c>
      <c r="U87" s="4">
        <v>6336470.46</v>
      </c>
      <c r="V87" s="4">
        <v>0</v>
      </c>
      <c r="W87" s="4">
        <v>5138280.66</v>
      </c>
      <c r="X87" s="4">
        <v>0</v>
      </c>
      <c r="Y87" s="4">
        <v>0</v>
      </c>
      <c r="Z87" s="4">
        <v>66874.820000000007</v>
      </c>
      <c r="AA87" s="4">
        <v>0</v>
      </c>
      <c r="AB87" s="4">
        <v>803541.57</v>
      </c>
      <c r="AC87" s="4">
        <v>0</v>
      </c>
      <c r="AD87" s="4">
        <v>0</v>
      </c>
      <c r="AE87" s="4">
        <v>6269595.6400000006</v>
      </c>
      <c r="AF87" s="4">
        <v>0</v>
      </c>
      <c r="AG87" s="4">
        <v>4334739.09</v>
      </c>
      <c r="AH87" s="4">
        <v>0</v>
      </c>
      <c r="AI87" s="4">
        <v>0</v>
      </c>
      <c r="AJ87" s="4">
        <v>17928508.700000003</v>
      </c>
      <c r="AK87" s="4">
        <v>0</v>
      </c>
      <c r="AL87" s="4">
        <v>14857797.800000001</v>
      </c>
      <c r="AM87" s="4">
        <v>0</v>
      </c>
      <c r="AN87" s="4">
        <v>0</v>
      </c>
      <c r="AO87" s="4">
        <v>1313083.3700000001</v>
      </c>
      <c r="AP87" s="4">
        <v>0</v>
      </c>
      <c r="AQ87" s="4">
        <v>2593161.81</v>
      </c>
      <c r="AR87" s="4">
        <v>0</v>
      </c>
      <c r="AS87" s="4">
        <v>0</v>
      </c>
      <c r="AT87" s="4">
        <v>16615425.33</v>
      </c>
      <c r="AU87" s="4">
        <v>0</v>
      </c>
      <c r="AV87" s="4">
        <v>12264635.99</v>
      </c>
      <c r="AW87" s="4">
        <v>0</v>
      </c>
      <c r="AX87" s="4">
        <v>0</v>
      </c>
      <c r="AY87" s="4">
        <v>7835714.2599999998</v>
      </c>
      <c r="AZ87" s="4">
        <v>0</v>
      </c>
      <c r="BA87" s="4">
        <v>6313308.4199999999</v>
      </c>
      <c r="BB87" s="4">
        <v>0</v>
      </c>
      <c r="BC87" s="4">
        <v>0</v>
      </c>
      <c r="BD87" s="4">
        <v>31326.75</v>
      </c>
      <c r="BE87" s="4">
        <v>0</v>
      </c>
      <c r="BF87" s="4">
        <v>231012</v>
      </c>
      <c r="BG87" s="4">
        <v>0</v>
      </c>
      <c r="BH87" s="4">
        <v>0</v>
      </c>
      <c r="BI87" s="4">
        <v>7804387.5099999998</v>
      </c>
      <c r="BJ87" s="4">
        <v>0</v>
      </c>
      <c r="BK87" s="4">
        <v>6082296.4199999999</v>
      </c>
      <c r="BL87" s="4">
        <v>0</v>
      </c>
      <c r="BM87" s="4">
        <v>0</v>
      </c>
      <c r="BN87" s="4">
        <v>17378459.600000001</v>
      </c>
      <c r="BO87" s="4">
        <v>0</v>
      </c>
      <c r="BP87" s="4">
        <v>4476834.92</v>
      </c>
      <c r="BQ87" s="4">
        <v>0</v>
      </c>
      <c r="BR87" s="4">
        <v>0</v>
      </c>
      <c r="BS87" s="4">
        <v>31351841.620000001</v>
      </c>
      <c r="BT87" s="4">
        <v>0</v>
      </c>
      <c r="BU87" s="4">
        <v>1292842.43</v>
      </c>
      <c r="BV87" s="4">
        <v>0</v>
      </c>
      <c r="BW87" s="4">
        <v>0</v>
      </c>
    </row>
    <row r="88" spans="1:75" x14ac:dyDescent="0.25">
      <c r="A88" t="s">
        <v>172</v>
      </c>
      <c r="B88" s="17" t="s">
        <v>85</v>
      </c>
      <c r="C88" s="4">
        <v>13980513.42</v>
      </c>
      <c r="D88" s="4">
        <v>8767028.7400000002</v>
      </c>
      <c r="E88" s="4">
        <v>4669348.0999999996</v>
      </c>
      <c r="F88" s="4">
        <v>30149096.299999997</v>
      </c>
      <c r="G88" s="4">
        <v>67313841.980000004</v>
      </c>
      <c r="H88" s="4">
        <v>57565986.559999995</v>
      </c>
      <c r="I88" s="4">
        <v>124879828.53999999</v>
      </c>
      <c r="J88" s="4">
        <v>3022568.4499999997</v>
      </c>
      <c r="K88" s="4">
        <v>991893.81</v>
      </c>
      <c r="L88" s="4">
        <v>135670.12</v>
      </c>
      <c r="M88" s="4">
        <v>10957944.970000001</v>
      </c>
      <c r="N88" s="4">
        <v>7775134.9299999997</v>
      </c>
      <c r="O88" s="4">
        <v>4533677.9799999995</v>
      </c>
      <c r="P88" s="4">
        <v>82502398.339999989</v>
      </c>
      <c r="Q88" s="4">
        <v>0</v>
      </c>
      <c r="R88" s="4">
        <v>28325542.59</v>
      </c>
      <c r="S88" s="4">
        <v>14051887.610000001</v>
      </c>
      <c r="T88" s="4">
        <v>0</v>
      </c>
      <c r="U88" s="4">
        <v>4153637.96</v>
      </c>
      <c r="V88" s="4">
        <v>0</v>
      </c>
      <c r="W88" s="4">
        <v>7784973.0199999996</v>
      </c>
      <c r="X88" s="4">
        <v>2041902.44</v>
      </c>
      <c r="Y88" s="4">
        <v>0</v>
      </c>
      <c r="Z88" s="4">
        <v>78727.38</v>
      </c>
      <c r="AA88" s="4">
        <v>0</v>
      </c>
      <c r="AB88" s="4">
        <v>2396644.0699999998</v>
      </c>
      <c r="AC88" s="4">
        <v>547197</v>
      </c>
      <c r="AD88" s="4">
        <v>0</v>
      </c>
      <c r="AE88" s="4">
        <v>4074910.58</v>
      </c>
      <c r="AF88" s="4">
        <v>0</v>
      </c>
      <c r="AG88" s="4">
        <v>5388328.9499999993</v>
      </c>
      <c r="AH88" s="4">
        <v>1494705.44</v>
      </c>
      <c r="AI88" s="4">
        <v>0</v>
      </c>
      <c r="AJ88" s="4">
        <v>3660757.6399999997</v>
      </c>
      <c r="AK88" s="4">
        <v>0</v>
      </c>
      <c r="AL88" s="4">
        <v>4183064.56</v>
      </c>
      <c r="AM88" s="4">
        <v>923206.54</v>
      </c>
      <c r="AN88" s="4">
        <v>0</v>
      </c>
      <c r="AO88" s="4">
        <v>118070.41</v>
      </c>
      <c r="AP88" s="4">
        <v>0</v>
      </c>
      <c r="AQ88" s="4">
        <v>586045.65</v>
      </c>
      <c r="AR88" s="4">
        <v>287777.75</v>
      </c>
      <c r="AS88" s="4">
        <v>0</v>
      </c>
      <c r="AT88" s="4">
        <v>3542687.23</v>
      </c>
      <c r="AU88" s="4">
        <v>0</v>
      </c>
      <c r="AV88" s="4">
        <v>3597018.91</v>
      </c>
      <c r="AW88" s="4">
        <v>635428.79</v>
      </c>
      <c r="AX88" s="4">
        <v>0</v>
      </c>
      <c r="AY88" s="4">
        <v>2368244.7999999998</v>
      </c>
      <c r="AZ88" s="4">
        <v>0</v>
      </c>
      <c r="BA88" s="4">
        <v>1921886.9</v>
      </c>
      <c r="BB88" s="4">
        <v>379216.4</v>
      </c>
      <c r="BC88" s="4">
        <v>0</v>
      </c>
      <c r="BD88" s="4">
        <v>82057.279999999999</v>
      </c>
      <c r="BE88" s="4">
        <v>0</v>
      </c>
      <c r="BF88" s="4">
        <v>53612.84</v>
      </c>
      <c r="BG88" s="4">
        <v>0</v>
      </c>
      <c r="BH88" s="4">
        <v>0</v>
      </c>
      <c r="BI88" s="4">
        <v>2286187.52</v>
      </c>
      <c r="BJ88" s="4">
        <v>0</v>
      </c>
      <c r="BK88" s="4">
        <v>1868274.06</v>
      </c>
      <c r="BL88" s="4">
        <v>379216.4</v>
      </c>
      <c r="BM88" s="4">
        <v>0</v>
      </c>
      <c r="BN88" s="4">
        <v>14128914.199999999</v>
      </c>
      <c r="BO88" s="4">
        <v>0</v>
      </c>
      <c r="BP88" s="4">
        <v>9850023.2400000002</v>
      </c>
      <c r="BQ88" s="4">
        <v>6170158.8600000003</v>
      </c>
      <c r="BR88" s="4">
        <v>0</v>
      </c>
      <c r="BS88" s="4">
        <v>58190843.739999995</v>
      </c>
      <c r="BT88" s="4">
        <v>0</v>
      </c>
      <c r="BU88" s="4">
        <v>4585594.87</v>
      </c>
      <c r="BV88" s="4">
        <v>4537403.37</v>
      </c>
      <c r="BW88" s="4">
        <v>0</v>
      </c>
    </row>
    <row r="89" spans="1:75" x14ac:dyDescent="0.25">
      <c r="A89" t="s">
        <v>173</v>
      </c>
      <c r="B89" s="17" t="s">
        <v>85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4">
        <v>0</v>
      </c>
      <c r="AE89" s="4">
        <v>0</v>
      </c>
      <c r="AF89" s="4">
        <v>0</v>
      </c>
      <c r="AG89" s="4">
        <v>0</v>
      </c>
      <c r="AH89" s="4">
        <v>0</v>
      </c>
      <c r="AI89" s="4">
        <v>0</v>
      </c>
      <c r="AJ89" s="4">
        <v>0</v>
      </c>
      <c r="AK89" s="4">
        <v>0</v>
      </c>
      <c r="AL89" s="4">
        <v>0</v>
      </c>
      <c r="AM89" s="4">
        <v>0</v>
      </c>
      <c r="AN89" s="4">
        <v>0</v>
      </c>
      <c r="AO89" s="4">
        <v>0</v>
      </c>
      <c r="AP89" s="4">
        <v>0</v>
      </c>
      <c r="AQ89" s="4">
        <v>0</v>
      </c>
      <c r="AR89" s="4">
        <v>0</v>
      </c>
      <c r="AS89" s="4">
        <v>0</v>
      </c>
      <c r="AT89" s="4">
        <v>0</v>
      </c>
      <c r="AU89" s="4">
        <v>0</v>
      </c>
      <c r="AV89" s="4">
        <v>0</v>
      </c>
      <c r="AW89" s="4">
        <v>0</v>
      </c>
      <c r="AX89" s="4">
        <v>0</v>
      </c>
      <c r="AY89" s="4">
        <v>0</v>
      </c>
      <c r="AZ89" s="4">
        <v>0</v>
      </c>
      <c r="BA89" s="4">
        <v>0</v>
      </c>
      <c r="BB89" s="4">
        <v>0</v>
      </c>
      <c r="BC89" s="4">
        <v>0</v>
      </c>
      <c r="BD89" s="4">
        <v>0</v>
      </c>
      <c r="BE89" s="4">
        <v>0</v>
      </c>
      <c r="BF89" s="4">
        <v>0</v>
      </c>
      <c r="BG89" s="4">
        <v>0</v>
      </c>
      <c r="BH89" s="4">
        <v>0</v>
      </c>
      <c r="BI89" s="4">
        <v>0</v>
      </c>
      <c r="BJ89" s="4">
        <v>0</v>
      </c>
      <c r="BK89" s="4">
        <v>0</v>
      </c>
      <c r="BL89" s="4">
        <v>0</v>
      </c>
      <c r="BM89" s="4">
        <v>0</v>
      </c>
      <c r="BN89" s="4">
        <v>0</v>
      </c>
      <c r="BO89" s="4">
        <v>0</v>
      </c>
      <c r="BP89" s="4">
        <v>0</v>
      </c>
      <c r="BQ89" s="4">
        <v>0</v>
      </c>
      <c r="BR89" s="4">
        <v>0</v>
      </c>
      <c r="BS89" s="4">
        <v>0</v>
      </c>
      <c r="BT89" s="4">
        <v>0</v>
      </c>
      <c r="BU89" s="4">
        <v>0</v>
      </c>
      <c r="BV89" s="4">
        <v>0</v>
      </c>
      <c r="BW89" s="4">
        <v>0</v>
      </c>
    </row>
    <row r="90" spans="1:75" x14ac:dyDescent="0.25">
      <c r="A90" t="s">
        <v>174</v>
      </c>
      <c r="B90" s="17" t="s">
        <v>85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4">
        <v>0</v>
      </c>
      <c r="AD90" s="4">
        <v>0</v>
      </c>
      <c r="AE90" s="4">
        <v>0</v>
      </c>
      <c r="AF90" s="4">
        <v>0</v>
      </c>
      <c r="AG90" s="4">
        <v>0</v>
      </c>
      <c r="AH90" s="4">
        <v>0</v>
      </c>
      <c r="AI90" s="4">
        <v>0</v>
      </c>
      <c r="AJ90" s="4">
        <v>0</v>
      </c>
      <c r="AK90" s="4">
        <v>0</v>
      </c>
      <c r="AL90" s="4">
        <v>0</v>
      </c>
      <c r="AM90" s="4">
        <v>0</v>
      </c>
      <c r="AN90" s="4">
        <v>0</v>
      </c>
      <c r="AO90" s="4">
        <v>0</v>
      </c>
      <c r="AP90" s="4">
        <v>0</v>
      </c>
      <c r="AQ90" s="4">
        <v>0</v>
      </c>
      <c r="AR90" s="4">
        <v>0</v>
      </c>
      <c r="AS90" s="4">
        <v>0</v>
      </c>
      <c r="AT90" s="4">
        <v>0</v>
      </c>
      <c r="AU90" s="4">
        <v>0</v>
      </c>
      <c r="AV90" s="4">
        <v>0</v>
      </c>
      <c r="AW90" s="4">
        <v>0</v>
      </c>
      <c r="AX90" s="4">
        <v>0</v>
      </c>
      <c r="AY90" s="4">
        <v>0</v>
      </c>
      <c r="AZ90" s="4">
        <v>0</v>
      </c>
      <c r="BA90" s="4">
        <v>0</v>
      </c>
      <c r="BB90" s="4">
        <v>0</v>
      </c>
      <c r="BC90" s="4">
        <v>0</v>
      </c>
      <c r="BD90" s="4">
        <v>0</v>
      </c>
      <c r="BE90" s="4">
        <v>0</v>
      </c>
      <c r="BF90" s="4">
        <v>0</v>
      </c>
      <c r="BG90" s="4">
        <v>0</v>
      </c>
      <c r="BH90" s="4">
        <v>0</v>
      </c>
      <c r="BI90" s="4">
        <v>0</v>
      </c>
      <c r="BJ90" s="4">
        <v>0</v>
      </c>
      <c r="BK90" s="4">
        <v>0</v>
      </c>
      <c r="BL90" s="4">
        <v>0</v>
      </c>
      <c r="BM90" s="4">
        <v>0</v>
      </c>
      <c r="BN90" s="4">
        <v>0</v>
      </c>
      <c r="BO90" s="4">
        <v>0</v>
      </c>
      <c r="BP90" s="4">
        <v>0</v>
      </c>
      <c r="BQ90" s="4">
        <v>0</v>
      </c>
      <c r="BR90" s="4">
        <v>0</v>
      </c>
      <c r="BS90" s="4">
        <v>0</v>
      </c>
      <c r="BT90" s="4">
        <v>0</v>
      </c>
      <c r="BU90" s="4">
        <v>0</v>
      </c>
      <c r="BV90" s="4">
        <v>0</v>
      </c>
      <c r="BW90" s="4">
        <v>0</v>
      </c>
    </row>
    <row r="91" spans="1:75" x14ac:dyDescent="0.25">
      <c r="A91" t="s">
        <v>175</v>
      </c>
      <c r="B91" s="17" t="s">
        <v>85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4">
        <v>0</v>
      </c>
      <c r="AD91" s="4">
        <v>0</v>
      </c>
      <c r="AE91" s="4">
        <v>0</v>
      </c>
      <c r="AF91" s="4">
        <v>0</v>
      </c>
      <c r="AG91" s="4">
        <v>0</v>
      </c>
      <c r="AH91" s="4">
        <v>0</v>
      </c>
      <c r="AI91" s="4">
        <v>0</v>
      </c>
      <c r="AJ91" s="4">
        <v>0</v>
      </c>
      <c r="AK91" s="4">
        <v>0</v>
      </c>
      <c r="AL91" s="4">
        <v>0</v>
      </c>
      <c r="AM91" s="4">
        <v>0</v>
      </c>
      <c r="AN91" s="4">
        <v>0</v>
      </c>
      <c r="AO91" s="4">
        <v>0</v>
      </c>
      <c r="AP91" s="4">
        <v>0</v>
      </c>
      <c r="AQ91" s="4">
        <v>0</v>
      </c>
      <c r="AR91" s="4">
        <v>0</v>
      </c>
      <c r="AS91" s="4">
        <v>0</v>
      </c>
      <c r="AT91" s="4">
        <v>0</v>
      </c>
      <c r="AU91" s="4">
        <v>0</v>
      </c>
      <c r="AV91" s="4">
        <v>0</v>
      </c>
      <c r="AW91" s="4">
        <v>0</v>
      </c>
      <c r="AX91" s="4">
        <v>0</v>
      </c>
      <c r="AY91" s="4">
        <v>0</v>
      </c>
      <c r="AZ91" s="4">
        <v>0</v>
      </c>
      <c r="BA91" s="4">
        <v>0</v>
      </c>
      <c r="BB91" s="4">
        <v>0</v>
      </c>
      <c r="BC91" s="4">
        <v>0</v>
      </c>
      <c r="BD91" s="4">
        <v>0</v>
      </c>
      <c r="BE91" s="4">
        <v>0</v>
      </c>
      <c r="BF91" s="4">
        <v>0</v>
      </c>
      <c r="BG91" s="4">
        <v>0</v>
      </c>
      <c r="BH91" s="4">
        <v>0</v>
      </c>
      <c r="BI91" s="4">
        <v>0</v>
      </c>
      <c r="BJ91" s="4">
        <v>0</v>
      </c>
      <c r="BK91" s="4">
        <v>0</v>
      </c>
      <c r="BL91" s="4">
        <v>0</v>
      </c>
      <c r="BM91" s="4">
        <v>0</v>
      </c>
      <c r="BN91" s="4">
        <v>0</v>
      </c>
      <c r="BO91" s="4">
        <v>0</v>
      </c>
      <c r="BP91" s="4">
        <v>0</v>
      </c>
      <c r="BQ91" s="4">
        <v>0</v>
      </c>
      <c r="BR91" s="4">
        <v>0</v>
      </c>
      <c r="BS91" s="4">
        <v>0</v>
      </c>
      <c r="BT91" s="4">
        <v>0</v>
      </c>
      <c r="BU91" s="4">
        <v>0</v>
      </c>
      <c r="BV91" s="4">
        <v>0</v>
      </c>
      <c r="BW91" s="4">
        <v>0</v>
      </c>
    </row>
    <row r="92" spans="1:75" x14ac:dyDescent="0.25">
      <c r="A92" t="s">
        <v>176</v>
      </c>
      <c r="B92" s="17" t="s">
        <v>85</v>
      </c>
      <c r="C92" s="4">
        <v>9884.02</v>
      </c>
      <c r="D92" s="4">
        <v>19030</v>
      </c>
      <c r="E92" s="4">
        <v>0</v>
      </c>
      <c r="F92" s="4">
        <v>171</v>
      </c>
      <c r="G92" s="4">
        <v>51416.86</v>
      </c>
      <c r="H92" s="4">
        <v>29085.02</v>
      </c>
      <c r="I92" s="4">
        <v>80501.88</v>
      </c>
      <c r="J92" s="4">
        <v>0</v>
      </c>
      <c r="K92" s="4">
        <v>0</v>
      </c>
      <c r="L92" s="4">
        <v>0</v>
      </c>
      <c r="M92" s="4">
        <v>9884.02</v>
      </c>
      <c r="N92" s="4">
        <v>19030</v>
      </c>
      <c r="O92" s="4">
        <v>0</v>
      </c>
      <c r="P92" s="4">
        <v>55038.380000000005</v>
      </c>
      <c r="Q92" s="4">
        <v>0</v>
      </c>
      <c r="R92" s="4">
        <v>25463.5</v>
      </c>
      <c r="S92" s="4">
        <v>0</v>
      </c>
      <c r="T92" s="4">
        <v>0</v>
      </c>
      <c r="U92" s="4">
        <v>9884.02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4">
        <v>9884.02</v>
      </c>
      <c r="AF92" s="4">
        <v>0</v>
      </c>
      <c r="AG92" s="4">
        <v>0</v>
      </c>
      <c r="AH92" s="4">
        <v>0</v>
      </c>
      <c r="AI92" s="4">
        <v>0</v>
      </c>
      <c r="AJ92" s="4">
        <v>0</v>
      </c>
      <c r="AK92" s="4">
        <v>0</v>
      </c>
      <c r="AL92" s="4">
        <v>19030</v>
      </c>
      <c r="AM92" s="4">
        <v>0</v>
      </c>
      <c r="AN92" s="4">
        <v>0</v>
      </c>
      <c r="AO92" s="4">
        <v>0</v>
      </c>
      <c r="AP92" s="4">
        <v>0</v>
      </c>
      <c r="AQ92" s="4">
        <v>0</v>
      </c>
      <c r="AR92" s="4">
        <v>0</v>
      </c>
      <c r="AS92" s="4">
        <v>0</v>
      </c>
      <c r="AT92" s="4">
        <v>0</v>
      </c>
      <c r="AU92" s="4">
        <v>0</v>
      </c>
      <c r="AV92" s="4">
        <v>19030</v>
      </c>
      <c r="AW92" s="4">
        <v>0</v>
      </c>
      <c r="AX92" s="4">
        <v>0</v>
      </c>
      <c r="AY92" s="4">
        <v>0</v>
      </c>
      <c r="AZ92" s="4">
        <v>0</v>
      </c>
      <c r="BA92" s="4">
        <v>0</v>
      </c>
      <c r="BB92" s="4">
        <v>0</v>
      </c>
      <c r="BC92" s="4">
        <v>0</v>
      </c>
      <c r="BD92" s="4">
        <v>0</v>
      </c>
      <c r="BE92" s="4">
        <v>0</v>
      </c>
      <c r="BF92" s="4">
        <v>0</v>
      </c>
      <c r="BG92" s="4">
        <v>0</v>
      </c>
      <c r="BH92" s="4">
        <v>0</v>
      </c>
      <c r="BI92" s="4">
        <v>0</v>
      </c>
      <c r="BJ92" s="4">
        <v>0</v>
      </c>
      <c r="BK92" s="4">
        <v>0</v>
      </c>
      <c r="BL92" s="4">
        <v>0</v>
      </c>
      <c r="BM92" s="4">
        <v>0</v>
      </c>
      <c r="BN92" s="4">
        <v>0</v>
      </c>
      <c r="BO92" s="4">
        <v>0</v>
      </c>
      <c r="BP92" s="4">
        <v>171</v>
      </c>
      <c r="BQ92" s="4">
        <v>0</v>
      </c>
      <c r="BR92" s="4">
        <v>0</v>
      </c>
      <c r="BS92" s="4">
        <v>45154.36</v>
      </c>
      <c r="BT92" s="4">
        <v>0</v>
      </c>
      <c r="BU92" s="4">
        <v>6262.5</v>
      </c>
      <c r="BV92" s="4">
        <v>0</v>
      </c>
      <c r="BW92" s="4">
        <v>0</v>
      </c>
    </row>
    <row r="93" spans="1:75" x14ac:dyDescent="0.25">
      <c r="A93" t="s">
        <v>177</v>
      </c>
      <c r="B93" s="17" t="s">
        <v>85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4">
        <v>0</v>
      </c>
      <c r="AE93" s="4">
        <v>0</v>
      </c>
      <c r="AF93" s="4">
        <v>0</v>
      </c>
      <c r="AG93" s="4">
        <v>0</v>
      </c>
      <c r="AH93" s="4">
        <v>0</v>
      </c>
      <c r="AI93" s="4">
        <v>0</v>
      </c>
      <c r="AJ93" s="4">
        <v>0</v>
      </c>
      <c r="AK93" s="4">
        <v>0</v>
      </c>
      <c r="AL93" s="4">
        <v>0</v>
      </c>
      <c r="AM93" s="4">
        <v>0</v>
      </c>
      <c r="AN93" s="4">
        <v>0</v>
      </c>
      <c r="AO93" s="4">
        <v>0</v>
      </c>
      <c r="AP93" s="4">
        <v>0</v>
      </c>
      <c r="AQ93" s="4">
        <v>0</v>
      </c>
      <c r="AR93" s="4">
        <v>0</v>
      </c>
      <c r="AS93" s="4">
        <v>0</v>
      </c>
      <c r="AT93" s="4">
        <v>0</v>
      </c>
      <c r="AU93" s="4">
        <v>0</v>
      </c>
      <c r="AV93" s="4">
        <v>0</v>
      </c>
      <c r="AW93" s="4">
        <v>0</v>
      </c>
      <c r="AX93" s="4">
        <v>0</v>
      </c>
      <c r="AY93" s="4">
        <v>0</v>
      </c>
      <c r="AZ93" s="4">
        <v>0</v>
      </c>
      <c r="BA93" s="4">
        <v>0</v>
      </c>
      <c r="BB93" s="4">
        <v>0</v>
      </c>
      <c r="BC93" s="4">
        <v>0</v>
      </c>
      <c r="BD93" s="4">
        <v>0</v>
      </c>
      <c r="BE93" s="4">
        <v>0</v>
      </c>
      <c r="BF93" s="4">
        <v>0</v>
      </c>
      <c r="BG93" s="4">
        <v>0</v>
      </c>
      <c r="BH93" s="4">
        <v>0</v>
      </c>
      <c r="BI93" s="4">
        <v>0</v>
      </c>
      <c r="BJ93" s="4">
        <v>0</v>
      </c>
      <c r="BK93" s="4">
        <v>0</v>
      </c>
      <c r="BL93" s="4">
        <v>0</v>
      </c>
      <c r="BM93" s="4">
        <v>0</v>
      </c>
      <c r="BN93" s="4">
        <v>0</v>
      </c>
      <c r="BO93" s="4">
        <v>0</v>
      </c>
      <c r="BP93" s="4">
        <v>0</v>
      </c>
      <c r="BQ93" s="4">
        <v>0</v>
      </c>
      <c r="BR93" s="4">
        <v>0</v>
      </c>
      <c r="BS93" s="4">
        <v>0</v>
      </c>
      <c r="BT93" s="4">
        <v>0</v>
      </c>
      <c r="BU93" s="4">
        <v>0</v>
      </c>
      <c r="BV93" s="4">
        <v>0</v>
      </c>
      <c r="BW93" s="4">
        <v>0</v>
      </c>
    </row>
    <row r="94" spans="1:75" x14ac:dyDescent="0.25">
      <c r="A94" t="s">
        <v>178</v>
      </c>
      <c r="B94" s="17" t="s">
        <v>85</v>
      </c>
      <c r="C94" s="4">
        <v>0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4">
        <v>0</v>
      </c>
      <c r="AD94" s="4">
        <v>0</v>
      </c>
      <c r="AE94" s="4">
        <v>0</v>
      </c>
      <c r="AF94" s="4">
        <v>0</v>
      </c>
      <c r="AG94" s="4">
        <v>0</v>
      </c>
      <c r="AH94" s="4">
        <v>0</v>
      </c>
      <c r="AI94" s="4">
        <v>0</v>
      </c>
      <c r="AJ94" s="4">
        <v>0</v>
      </c>
      <c r="AK94" s="4">
        <v>0</v>
      </c>
      <c r="AL94" s="4">
        <v>0</v>
      </c>
      <c r="AM94" s="4">
        <v>0</v>
      </c>
      <c r="AN94" s="4">
        <v>0</v>
      </c>
      <c r="AO94" s="4">
        <v>0</v>
      </c>
      <c r="AP94" s="4">
        <v>0</v>
      </c>
      <c r="AQ94" s="4">
        <v>0</v>
      </c>
      <c r="AR94" s="4">
        <v>0</v>
      </c>
      <c r="AS94" s="4">
        <v>0</v>
      </c>
      <c r="AT94" s="4">
        <v>0</v>
      </c>
      <c r="AU94" s="4">
        <v>0</v>
      </c>
      <c r="AV94" s="4">
        <v>0</v>
      </c>
      <c r="AW94" s="4">
        <v>0</v>
      </c>
      <c r="AX94" s="4">
        <v>0</v>
      </c>
      <c r="AY94" s="4">
        <v>0</v>
      </c>
      <c r="AZ94" s="4">
        <v>0</v>
      </c>
      <c r="BA94" s="4">
        <v>0</v>
      </c>
      <c r="BB94" s="4">
        <v>0</v>
      </c>
      <c r="BC94" s="4">
        <v>0</v>
      </c>
      <c r="BD94" s="4">
        <v>0</v>
      </c>
      <c r="BE94" s="4">
        <v>0</v>
      </c>
      <c r="BF94" s="4">
        <v>0</v>
      </c>
      <c r="BG94" s="4">
        <v>0</v>
      </c>
      <c r="BH94" s="4">
        <v>0</v>
      </c>
      <c r="BI94" s="4">
        <v>0</v>
      </c>
      <c r="BJ94" s="4">
        <v>0</v>
      </c>
      <c r="BK94" s="4">
        <v>0</v>
      </c>
      <c r="BL94" s="4">
        <v>0</v>
      </c>
      <c r="BM94" s="4">
        <v>0</v>
      </c>
      <c r="BN94" s="4">
        <v>0</v>
      </c>
      <c r="BO94" s="4">
        <v>0</v>
      </c>
      <c r="BP94" s="4">
        <v>0</v>
      </c>
      <c r="BQ94" s="4">
        <v>0</v>
      </c>
      <c r="BR94" s="4">
        <v>0</v>
      </c>
      <c r="BS94" s="4">
        <v>0</v>
      </c>
      <c r="BT94" s="4">
        <v>0</v>
      </c>
      <c r="BU94" s="4">
        <v>0</v>
      </c>
      <c r="BV94" s="4">
        <v>0</v>
      </c>
      <c r="BW94" s="4">
        <v>0</v>
      </c>
    </row>
    <row r="95" spans="1:75" x14ac:dyDescent="0.25">
      <c r="A95" t="s">
        <v>179</v>
      </c>
      <c r="B95" s="17" t="s">
        <v>85</v>
      </c>
      <c r="C95" s="4">
        <v>0</v>
      </c>
      <c r="D95" s="4">
        <v>0</v>
      </c>
      <c r="E95" s="4">
        <v>0</v>
      </c>
      <c r="F95" s="4">
        <v>0</v>
      </c>
      <c r="G95" s="4">
        <v>54419.21</v>
      </c>
      <c r="H95" s="4">
        <v>0</v>
      </c>
      <c r="I95" s="4">
        <v>54419.21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54419.21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4">
        <v>0</v>
      </c>
      <c r="AD95" s="4">
        <v>0</v>
      </c>
      <c r="AE95" s="4">
        <v>0</v>
      </c>
      <c r="AF95" s="4">
        <v>0</v>
      </c>
      <c r="AG95" s="4">
        <v>0</v>
      </c>
      <c r="AH95" s="4">
        <v>0</v>
      </c>
      <c r="AI95" s="4">
        <v>0</v>
      </c>
      <c r="AJ95" s="4">
        <v>0</v>
      </c>
      <c r="AK95" s="4">
        <v>0</v>
      </c>
      <c r="AL95" s="4">
        <v>0</v>
      </c>
      <c r="AM95" s="4">
        <v>0</v>
      </c>
      <c r="AN95" s="4">
        <v>0</v>
      </c>
      <c r="AO95" s="4">
        <v>0</v>
      </c>
      <c r="AP95" s="4">
        <v>0</v>
      </c>
      <c r="AQ95" s="4">
        <v>0</v>
      </c>
      <c r="AR95" s="4">
        <v>0</v>
      </c>
      <c r="AS95" s="4">
        <v>0</v>
      </c>
      <c r="AT95" s="4">
        <v>0</v>
      </c>
      <c r="AU95" s="4">
        <v>0</v>
      </c>
      <c r="AV95" s="4">
        <v>0</v>
      </c>
      <c r="AW95" s="4">
        <v>0</v>
      </c>
      <c r="AX95" s="4">
        <v>0</v>
      </c>
      <c r="AY95" s="4">
        <v>0</v>
      </c>
      <c r="AZ95" s="4">
        <v>0</v>
      </c>
      <c r="BA95" s="4">
        <v>0</v>
      </c>
      <c r="BB95" s="4">
        <v>0</v>
      </c>
      <c r="BC95" s="4">
        <v>0</v>
      </c>
      <c r="BD95" s="4">
        <v>0</v>
      </c>
      <c r="BE95" s="4">
        <v>0</v>
      </c>
      <c r="BF95" s="4">
        <v>0</v>
      </c>
      <c r="BG95" s="4">
        <v>0</v>
      </c>
      <c r="BH95" s="4">
        <v>0</v>
      </c>
      <c r="BI95" s="4">
        <v>0</v>
      </c>
      <c r="BJ95" s="4">
        <v>0</v>
      </c>
      <c r="BK95" s="4">
        <v>0</v>
      </c>
      <c r="BL95" s="4">
        <v>0</v>
      </c>
      <c r="BM95" s="4">
        <v>0</v>
      </c>
      <c r="BN95" s="4">
        <v>0</v>
      </c>
      <c r="BO95" s="4">
        <v>0</v>
      </c>
      <c r="BP95" s="4">
        <v>0</v>
      </c>
      <c r="BQ95" s="4">
        <v>0</v>
      </c>
      <c r="BR95" s="4">
        <v>0</v>
      </c>
      <c r="BS95" s="4">
        <v>0</v>
      </c>
      <c r="BT95" s="4">
        <v>0</v>
      </c>
      <c r="BU95" s="4">
        <v>54419.21</v>
      </c>
      <c r="BV95" s="4">
        <v>0</v>
      </c>
      <c r="BW95" s="4">
        <v>0</v>
      </c>
    </row>
    <row r="96" spans="1:75" x14ac:dyDescent="0.25">
      <c r="A96" t="s">
        <v>180</v>
      </c>
      <c r="B96" s="17" t="s">
        <v>85</v>
      </c>
      <c r="C96" s="4">
        <v>0</v>
      </c>
      <c r="D96" s="4">
        <v>0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4">
        <v>0</v>
      </c>
      <c r="AE96" s="4">
        <v>0</v>
      </c>
      <c r="AF96" s="4">
        <v>0</v>
      </c>
      <c r="AG96" s="4">
        <v>0</v>
      </c>
      <c r="AH96" s="4">
        <v>0</v>
      </c>
      <c r="AI96" s="4">
        <v>0</v>
      </c>
      <c r="AJ96" s="4">
        <v>0</v>
      </c>
      <c r="AK96" s="4">
        <v>0</v>
      </c>
      <c r="AL96" s="4">
        <v>0</v>
      </c>
      <c r="AM96" s="4">
        <v>0</v>
      </c>
      <c r="AN96" s="4">
        <v>0</v>
      </c>
      <c r="AO96" s="4">
        <v>0</v>
      </c>
      <c r="AP96" s="4">
        <v>0</v>
      </c>
      <c r="AQ96" s="4">
        <v>0</v>
      </c>
      <c r="AR96" s="4">
        <v>0</v>
      </c>
      <c r="AS96" s="4">
        <v>0</v>
      </c>
      <c r="AT96" s="4">
        <v>0</v>
      </c>
      <c r="AU96" s="4">
        <v>0</v>
      </c>
      <c r="AV96" s="4">
        <v>0</v>
      </c>
      <c r="AW96" s="4">
        <v>0</v>
      </c>
      <c r="AX96" s="4">
        <v>0</v>
      </c>
      <c r="AY96" s="4">
        <v>0</v>
      </c>
      <c r="AZ96" s="4">
        <v>0</v>
      </c>
      <c r="BA96" s="4">
        <v>0</v>
      </c>
      <c r="BB96" s="4">
        <v>0</v>
      </c>
      <c r="BC96" s="4">
        <v>0</v>
      </c>
      <c r="BD96" s="4">
        <v>0</v>
      </c>
      <c r="BE96" s="4">
        <v>0</v>
      </c>
      <c r="BF96" s="4">
        <v>0</v>
      </c>
      <c r="BG96" s="4">
        <v>0</v>
      </c>
      <c r="BH96" s="4">
        <v>0</v>
      </c>
      <c r="BI96" s="4">
        <v>0</v>
      </c>
      <c r="BJ96" s="4">
        <v>0</v>
      </c>
      <c r="BK96" s="4">
        <v>0</v>
      </c>
      <c r="BL96" s="4">
        <v>0</v>
      </c>
      <c r="BM96" s="4">
        <v>0</v>
      </c>
      <c r="BN96" s="4">
        <v>0</v>
      </c>
      <c r="BO96" s="4">
        <v>0</v>
      </c>
      <c r="BP96" s="4">
        <v>0</v>
      </c>
      <c r="BQ96" s="4">
        <v>0</v>
      </c>
      <c r="BR96" s="4">
        <v>0</v>
      </c>
      <c r="BS96" s="4">
        <v>0</v>
      </c>
      <c r="BT96" s="4">
        <v>0</v>
      </c>
      <c r="BU96" s="4">
        <v>0</v>
      </c>
      <c r="BV96" s="4">
        <v>0</v>
      </c>
      <c r="BW96" s="4">
        <v>0</v>
      </c>
    </row>
    <row r="97" spans="1:75" x14ac:dyDescent="0.25">
      <c r="A97" t="s">
        <v>181</v>
      </c>
      <c r="B97" s="17" t="s">
        <v>85</v>
      </c>
      <c r="C97" s="4">
        <v>0</v>
      </c>
      <c r="D97" s="4">
        <v>0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4">
        <v>0</v>
      </c>
      <c r="AE97" s="4">
        <v>0</v>
      </c>
      <c r="AF97" s="4">
        <v>0</v>
      </c>
      <c r="AG97" s="4">
        <v>0</v>
      </c>
      <c r="AH97" s="4">
        <v>0</v>
      </c>
      <c r="AI97" s="4">
        <v>0</v>
      </c>
      <c r="AJ97" s="4">
        <v>0</v>
      </c>
      <c r="AK97" s="4">
        <v>0</v>
      </c>
      <c r="AL97" s="4">
        <v>0</v>
      </c>
      <c r="AM97" s="4">
        <v>0</v>
      </c>
      <c r="AN97" s="4">
        <v>0</v>
      </c>
      <c r="AO97" s="4">
        <v>0</v>
      </c>
      <c r="AP97" s="4">
        <v>0</v>
      </c>
      <c r="AQ97" s="4">
        <v>0</v>
      </c>
      <c r="AR97" s="4">
        <v>0</v>
      </c>
      <c r="AS97" s="4">
        <v>0</v>
      </c>
      <c r="AT97" s="4">
        <v>0</v>
      </c>
      <c r="AU97" s="4">
        <v>0</v>
      </c>
      <c r="AV97" s="4">
        <v>0</v>
      </c>
      <c r="AW97" s="4">
        <v>0</v>
      </c>
      <c r="AX97" s="4">
        <v>0</v>
      </c>
      <c r="AY97" s="4">
        <v>0</v>
      </c>
      <c r="AZ97" s="4">
        <v>0</v>
      </c>
      <c r="BA97" s="4">
        <v>0</v>
      </c>
      <c r="BB97" s="4">
        <v>0</v>
      </c>
      <c r="BC97" s="4">
        <v>0</v>
      </c>
      <c r="BD97" s="4">
        <v>0</v>
      </c>
      <c r="BE97" s="4">
        <v>0</v>
      </c>
      <c r="BF97" s="4">
        <v>0</v>
      </c>
      <c r="BG97" s="4">
        <v>0</v>
      </c>
      <c r="BH97" s="4">
        <v>0</v>
      </c>
      <c r="BI97" s="4">
        <v>0</v>
      </c>
      <c r="BJ97" s="4">
        <v>0</v>
      </c>
      <c r="BK97" s="4">
        <v>0</v>
      </c>
      <c r="BL97" s="4">
        <v>0</v>
      </c>
      <c r="BM97" s="4">
        <v>0</v>
      </c>
      <c r="BN97" s="4">
        <v>0</v>
      </c>
      <c r="BO97" s="4">
        <v>0</v>
      </c>
      <c r="BP97" s="4">
        <v>0</v>
      </c>
      <c r="BQ97" s="4">
        <v>0</v>
      </c>
      <c r="BR97" s="4">
        <v>0</v>
      </c>
      <c r="BS97" s="4">
        <v>0</v>
      </c>
      <c r="BT97" s="4">
        <v>0</v>
      </c>
      <c r="BU97" s="4">
        <v>0</v>
      </c>
      <c r="BV97" s="4">
        <v>0</v>
      </c>
      <c r="BW97" s="4">
        <v>0</v>
      </c>
    </row>
    <row r="98" spans="1:75" x14ac:dyDescent="0.25">
      <c r="A98" t="s">
        <v>182</v>
      </c>
      <c r="B98" s="17" t="s">
        <v>85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  <c r="AF98" s="4">
        <v>0</v>
      </c>
      <c r="AG98" s="4">
        <v>0</v>
      </c>
      <c r="AH98" s="4">
        <v>0</v>
      </c>
      <c r="AI98" s="4">
        <v>0</v>
      </c>
      <c r="AJ98" s="4">
        <v>0</v>
      </c>
      <c r="AK98" s="4">
        <v>0</v>
      </c>
      <c r="AL98" s="4">
        <v>0</v>
      </c>
      <c r="AM98" s="4">
        <v>0</v>
      </c>
      <c r="AN98" s="4">
        <v>0</v>
      </c>
      <c r="AO98" s="4">
        <v>0</v>
      </c>
      <c r="AP98" s="4">
        <v>0</v>
      </c>
      <c r="AQ98" s="4">
        <v>0</v>
      </c>
      <c r="AR98" s="4">
        <v>0</v>
      </c>
      <c r="AS98" s="4">
        <v>0</v>
      </c>
      <c r="AT98" s="4">
        <v>0</v>
      </c>
      <c r="AU98" s="4">
        <v>0</v>
      </c>
      <c r="AV98" s="4">
        <v>0</v>
      </c>
      <c r="AW98" s="4">
        <v>0</v>
      </c>
      <c r="AX98" s="4">
        <v>0</v>
      </c>
      <c r="AY98" s="4">
        <v>0</v>
      </c>
      <c r="AZ98" s="4">
        <v>0</v>
      </c>
      <c r="BA98" s="4">
        <v>0</v>
      </c>
      <c r="BB98" s="4">
        <v>0</v>
      </c>
      <c r="BC98" s="4">
        <v>0</v>
      </c>
      <c r="BD98" s="4">
        <v>0</v>
      </c>
      <c r="BE98" s="4">
        <v>0</v>
      </c>
      <c r="BF98" s="4">
        <v>0</v>
      </c>
      <c r="BG98" s="4">
        <v>0</v>
      </c>
      <c r="BH98" s="4">
        <v>0</v>
      </c>
      <c r="BI98" s="4">
        <v>0</v>
      </c>
      <c r="BJ98" s="4">
        <v>0</v>
      </c>
      <c r="BK98" s="4">
        <v>0</v>
      </c>
      <c r="BL98" s="4">
        <v>0</v>
      </c>
      <c r="BM98" s="4">
        <v>0</v>
      </c>
      <c r="BN98" s="4">
        <v>0</v>
      </c>
      <c r="BO98" s="4">
        <v>0</v>
      </c>
      <c r="BP98" s="4">
        <v>0</v>
      </c>
      <c r="BQ98" s="4">
        <v>0</v>
      </c>
      <c r="BR98" s="4">
        <v>0</v>
      </c>
      <c r="BS98" s="4">
        <v>0</v>
      </c>
      <c r="BT98" s="4">
        <v>0</v>
      </c>
      <c r="BU98" s="4">
        <v>0</v>
      </c>
      <c r="BV98" s="4">
        <v>0</v>
      </c>
      <c r="BW98" s="4">
        <v>0</v>
      </c>
    </row>
    <row r="99" spans="1:75" x14ac:dyDescent="0.25">
      <c r="A99" t="s">
        <v>183</v>
      </c>
      <c r="B99" s="17" t="s">
        <v>85</v>
      </c>
      <c r="C99" s="4">
        <v>254534.8</v>
      </c>
      <c r="D99" s="4">
        <v>253930.33000000002</v>
      </c>
      <c r="E99" s="4">
        <v>2141934.13</v>
      </c>
      <c r="F99" s="4">
        <v>1019551.3800000001</v>
      </c>
      <c r="G99" s="4">
        <v>4724269.8099999996</v>
      </c>
      <c r="H99" s="4">
        <v>3669950.6399999997</v>
      </c>
      <c r="I99" s="4">
        <v>8394220.4499999993</v>
      </c>
      <c r="J99" s="4">
        <v>0</v>
      </c>
      <c r="K99" s="4">
        <v>2105.1999999999998</v>
      </c>
      <c r="L99" s="4">
        <v>0</v>
      </c>
      <c r="M99" s="4">
        <v>254534.8</v>
      </c>
      <c r="N99" s="4">
        <v>251825.12999999998</v>
      </c>
      <c r="O99" s="4">
        <v>2141934.13</v>
      </c>
      <c r="P99" s="4">
        <v>6236577.8999999994</v>
      </c>
      <c r="Q99" s="4">
        <v>0</v>
      </c>
      <c r="R99" s="4">
        <v>837757.15</v>
      </c>
      <c r="S99" s="4">
        <v>1319885.4000000001</v>
      </c>
      <c r="T99" s="4">
        <v>0</v>
      </c>
      <c r="U99" s="4">
        <v>254534.8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>
        <v>0</v>
      </c>
      <c r="AC99" s="4">
        <v>0</v>
      </c>
      <c r="AD99" s="4">
        <v>0</v>
      </c>
      <c r="AE99" s="4">
        <v>254534.8</v>
      </c>
      <c r="AF99" s="4">
        <v>0</v>
      </c>
      <c r="AG99" s="4">
        <v>0</v>
      </c>
      <c r="AH99" s="4">
        <v>0</v>
      </c>
      <c r="AI99" s="4">
        <v>0</v>
      </c>
      <c r="AJ99" s="4">
        <v>181803.77</v>
      </c>
      <c r="AK99" s="4">
        <v>0</v>
      </c>
      <c r="AL99" s="4">
        <v>0</v>
      </c>
      <c r="AM99" s="4">
        <v>72126.559999999998</v>
      </c>
      <c r="AN99" s="4">
        <v>0</v>
      </c>
      <c r="AO99" s="4">
        <v>0</v>
      </c>
      <c r="AP99" s="4">
        <v>0</v>
      </c>
      <c r="AQ99" s="4">
        <v>0</v>
      </c>
      <c r="AR99" s="4">
        <v>2105.1999999999998</v>
      </c>
      <c r="AS99" s="4">
        <v>0</v>
      </c>
      <c r="AT99" s="4">
        <v>181803.77</v>
      </c>
      <c r="AU99" s="4">
        <v>0</v>
      </c>
      <c r="AV99" s="4">
        <v>0</v>
      </c>
      <c r="AW99" s="4">
        <v>70021.36</v>
      </c>
      <c r="AX99" s="4">
        <v>0</v>
      </c>
      <c r="AY99" s="4">
        <v>960970.19</v>
      </c>
      <c r="AZ99" s="4">
        <v>0</v>
      </c>
      <c r="BA99" s="4">
        <v>1332.61</v>
      </c>
      <c r="BB99" s="4">
        <v>1179631.33</v>
      </c>
      <c r="BC99" s="4">
        <v>0</v>
      </c>
      <c r="BD99" s="4">
        <v>0</v>
      </c>
      <c r="BE99" s="4">
        <v>0</v>
      </c>
      <c r="BF99" s="4">
        <v>0</v>
      </c>
      <c r="BG99" s="4">
        <v>0</v>
      </c>
      <c r="BH99" s="4">
        <v>0</v>
      </c>
      <c r="BI99" s="4">
        <v>960970.19</v>
      </c>
      <c r="BJ99" s="4">
        <v>0</v>
      </c>
      <c r="BK99" s="4">
        <v>1332.61</v>
      </c>
      <c r="BL99" s="4">
        <v>1179631.33</v>
      </c>
      <c r="BM99" s="4">
        <v>0</v>
      </c>
      <c r="BN99" s="4">
        <v>727134.14</v>
      </c>
      <c r="BO99" s="4">
        <v>0</v>
      </c>
      <c r="BP99" s="4">
        <v>292417.24</v>
      </c>
      <c r="BQ99" s="4">
        <v>0</v>
      </c>
      <c r="BR99" s="4">
        <v>0</v>
      </c>
      <c r="BS99" s="4">
        <v>4112135</v>
      </c>
      <c r="BT99" s="4">
        <v>0</v>
      </c>
      <c r="BU99" s="4">
        <v>544007.30000000005</v>
      </c>
      <c r="BV99" s="4">
        <v>68127.509999999995</v>
      </c>
      <c r="BW99" s="4">
        <v>0</v>
      </c>
    </row>
    <row r="100" spans="1:75" x14ac:dyDescent="0.25">
      <c r="A100" t="s">
        <v>184</v>
      </c>
      <c r="B100" s="17" t="s">
        <v>85</v>
      </c>
      <c r="C100" s="4">
        <v>3445380.3200000003</v>
      </c>
      <c r="D100" s="4">
        <v>290273.49</v>
      </c>
      <c r="E100" s="4">
        <v>4477928.68</v>
      </c>
      <c r="F100" s="4">
        <v>3131561.8</v>
      </c>
      <c r="G100" s="4">
        <v>2624984.4499999997</v>
      </c>
      <c r="H100" s="4">
        <v>11345144.289999999</v>
      </c>
      <c r="I100" s="4">
        <v>13970128.739999998</v>
      </c>
      <c r="J100" s="4">
        <v>68495.490000000005</v>
      </c>
      <c r="K100" s="4">
        <v>0</v>
      </c>
      <c r="L100" s="4">
        <v>5850</v>
      </c>
      <c r="M100" s="4">
        <v>3376884.83</v>
      </c>
      <c r="N100" s="4">
        <v>290273.49</v>
      </c>
      <c r="O100" s="4">
        <v>4472078.68</v>
      </c>
      <c r="P100" s="4">
        <v>13933086.34</v>
      </c>
      <c r="Q100" s="4">
        <v>0</v>
      </c>
      <c r="R100" s="4">
        <v>0</v>
      </c>
      <c r="S100" s="4">
        <v>37042.400000000001</v>
      </c>
      <c r="T100" s="4">
        <v>0</v>
      </c>
      <c r="U100" s="4">
        <v>3445380.32</v>
      </c>
      <c r="V100" s="4">
        <v>0</v>
      </c>
      <c r="W100" s="4">
        <v>0</v>
      </c>
      <c r="X100" s="4">
        <v>0</v>
      </c>
      <c r="Y100" s="4">
        <v>0</v>
      </c>
      <c r="Z100" s="4">
        <v>68495.490000000005</v>
      </c>
      <c r="AA100" s="4">
        <v>0</v>
      </c>
      <c r="AB100" s="4">
        <v>0</v>
      </c>
      <c r="AC100" s="4">
        <v>0</v>
      </c>
      <c r="AD100" s="4">
        <v>0</v>
      </c>
      <c r="AE100" s="4">
        <v>3376884.83</v>
      </c>
      <c r="AF100" s="4">
        <v>0</v>
      </c>
      <c r="AG100" s="4">
        <v>0</v>
      </c>
      <c r="AH100" s="4">
        <v>0</v>
      </c>
      <c r="AI100" s="4">
        <v>0</v>
      </c>
      <c r="AJ100" s="4">
        <v>282353.49</v>
      </c>
      <c r="AK100" s="4">
        <v>0</v>
      </c>
      <c r="AL100" s="4">
        <v>0</v>
      </c>
      <c r="AM100" s="4">
        <v>7920</v>
      </c>
      <c r="AN100" s="4">
        <v>0</v>
      </c>
      <c r="AO100" s="4">
        <v>0</v>
      </c>
      <c r="AP100" s="4">
        <v>0</v>
      </c>
      <c r="AQ100" s="4">
        <v>0</v>
      </c>
      <c r="AR100" s="4">
        <v>0</v>
      </c>
      <c r="AS100" s="4">
        <v>0</v>
      </c>
      <c r="AT100" s="4">
        <v>282353.49</v>
      </c>
      <c r="AU100" s="4">
        <v>0</v>
      </c>
      <c r="AV100" s="4">
        <v>0</v>
      </c>
      <c r="AW100" s="4">
        <v>7920</v>
      </c>
      <c r="AX100" s="4">
        <v>0</v>
      </c>
      <c r="AY100" s="4">
        <v>4474428.68</v>
      </c>
      <c r="AZ100" s="4">
        <v>0</v>
      </c>
      <c r="BA100" s="4">
        <v>0</v>
      </c>
      <c r="BB100" s="4">
        <v>3500</v>
      </c>
      <c r="BC100" s="4">
        <v>0</v>
      </c>
      <c r="BD100" s="4">
        <v>5850</v>
      </c>
      <c r="BE100" s="4">
        <v>0</v>
      </c>
      <c r="BF100" s="4">
        <v>0</v>
      </c>
      <c r="BG100" s="4">
        <v>0</v>
      </c>
      <c r="BH100" s="4">
        <v>0</v>
      </c>
      <c r="BI100" s="4">
        <v>4468578.68</v>
      </c>
      <c r="BJ100" s="4">
        <v>0</v>
      </c>
      <c r="BK100" s="4">
        <v>0</v>
      </c>
      <c r="BL100" s="4">
        <v>3500</v>
      </c>
      <c r="BM100" s="4">
        <v>0</v>
      </c>
      <c r="BN100" s="4">
        <v>3113561.8</v>
      </c>
      <c r="BO100" s="4">
        <v>0</v>
      </c>
      <c r="BP100" s="4">
        <v>0</v>
      </c>
      <c r="BQ100" s="4">
        <v>18000</v>
      </c>
      <c r="BR100" s="4">
        <v>0</v>
      </c>
      <c r="BS100" s="4">
        <v>2617362.0499999998</v>
      </c>
      <c r="BT100" s="4">
        <v>0</v>
      </c>
      <c r="BU100" s="4">
        <v>0</v>
      </c>
      <c r="BV100" s="4">
        <v>7622.4</v>
      </c>
      <c r="BW100" s="4">
        <v>0</v>
      </c>
    </row>
    <row r="101" spans="1:75" x14ac:dyDescent="0.25">
      <c r="A101" t="s">
        <v>185</v>
      </c>
      <c r="B101" s="17" t="s">
        <v>85</v>
      </c>
      <c r="C101" s="4">
        <v>2848750.84</v>
      </c>
      <c r="D101" s="4">
        <v>2647709.6100000003</v>
      </c>
      <c r="E101" s="4">
        <v>2773249.6</v>
      </c>
      <c r="F101" s="4">
        <v>13325327.899999999</v>
      </c>
      <c r="G101" s="4">
        <v>7492848.6000000006</v>
      </c>
      <c r="H101" s="4">
        <v>21595037.949999999</v>
      </c>
      <c r="I101" s="4">
        <v>29087886.550000001</v>
      </c>
      <c r="J101" s="4">
        <v>253409.15000000002</v>
      </c>
      <c r="K101" s="4">
        <v>346941.76</v>
      </c>
      <c r="L101" s="4">
        <v>0</v>
      </c>
      <c r="M101" s="4">
        <v>2595341.69</v>
      </c>
      <c r="N101" s="4">
        <v>2300767.85</v>
      </c>
      <c r="O101" s="4">
        <v>2773249.6</v>
      </c>
      <c r="P101" s="4">
        <v>26865303.669999998</v>
      </c>
      <c r="Q101" s="4">
        <v>0</v>
      </c>
      <c r="R101" s="4">
        <v>1854384.3</v>
      </c>
      <c r="S101" s="4">
        <v>215435.64</v>
      </c>
      <c r="T101" s="4">
        <v>152762.93999999997</v>
      </c>
      <c r="U101" s="4">
        <v>2185300.58</v>
      </c>
      <c r="V101" s="4">
        <v>0</v>
      </c>
      <c r="W101" s="4">
        <v>661850.26</v>
      </c>
      <c r="X101" s="4">
        <v>0</v>
      </c>
      <c r="Y101" s="4">
        <v>1600</v>
      </c>
      <c r="Z101" s="4">
        <v>20604.2</v>
      </c>
      <c r="AA101" s="4">
        <v>0</v>
      </c>
      <c r="AB101" s="4">
        <v>232804.95</v>
      </c>
      <c r="AC101" s="4">
        <v>0</v>
      </c>
      <c r="AD101" s="4">
        <v>0</v>
      </c>
      <c r="AE101" s="4">
        <v>2164696.38</v>
      </c>
      <c r="AF101" s="4">
        <v>0</v>
      </c>
      <c r="AG101" s="4">
        <v>429045.31</v>
      </c>
      <c r="AH101" s="4">
        <v>0</v>
      </c>
      <c r="AI101" s="4">
        <v>1600</v>
      </c>
      <c r="AJ101" s="4">
        <v>2528284.16</v>
      </c>
      <c r="AK101" s="4">
        <v>0</v>
      </c>
      <c r="AL101" s="4">
        <v>119425.45</v>
      </c>
      <c r="AM101" s="4">
        <v>0</v>
      </c>
      <c r="AN101" s="4">
        <v>0</v>
      </c>
      <c r="AO101" s="4">
        <v>346941.76</v>
      </c>
      <c r="AP101" s="4">
        <v>0</v>
      </c>
      <c r="AQ101" s="4">
        <v>0</v>
      </c>
      <c r="AR101" s="4">
        <v>0</v>
      </c>
      <c r="AS101" s="4">
        <v>0</v>
      </c>
      <c r="AT101" s="4">
        <v>2181342.4</v>
      </c>
      <c r="AU101" s="4">
        <v>0</v>
      </c>
      <c r="AV101" s="4">
        <v>119425.45</v>
      </c>
      <c r="AW101" s="4">
        <v>0</v>
      </c>
      <c r="AX101" s="4">
        <v>0</v>
      </c>
      <c r="AY101" s="4">
        <v>2773249.6</v>
      </c>
      <c r="AZ101" s="4">
        <v>0</v>
      </c>
      <c r="BA101" s="4">
        <v>0</v>
      </c>
      <c r="BB101" s="4">
        <v>0</v>
      </c>
      <c r="BC101" s="4">
        <v>0</v>
      </c>
      <c r="BD101" s="4">
        <v>0</v>
      </c>
      <c r="BE101" s="4">
        <v>0</v>
      </c>
      <c r="BF101" s="4">
        <v>0</v>
      </c>
      <c r="BG101" s="4">
        <v>0</v>
      </c>
      <c r="BH101" s="4">
        <v>0</v>
      </c>
      <c r="BI101" s="4">
        <v>2773249.6</v>
      </c>
      <c r="BJ101" s="4">
        <v>0</v>
      </c>
      <c r="BK101" s="4">
        <v>0</v>
      </c>
      <c r="BL101" s="4">
        <v>0</v>
      </c>
      <c r="BM101" s="4">
        <v>0</v>
      </c>
      <c r="BN101" s="4">
        <v>12394199.619999999</v>
      </c>
      <c r="BO101" s="4">
        <v>0</v>
      </c>
      <c r="BP101" s="4">
        <v>707842.1</v>
      </c>
      <c r="BQ101" s="4">
        <v>215435.64</v>
      </c>
      <c r="BR101" s="4">
        <v>7850.54</v>
      </c>
      <c r="BS101" s="4">
        <v>6984269.71</v>
      </c>
      <c r="BT101" s="4">
        <v>0</v>
      </c>
      <c r="BU101" s="4">
        <v>365266.49</v>
      </c>
      <c r="BV101" s="4">
        <v>0</v>
      </c>
      <c r="BW101" s="4">
        <v>143312.4</v>
      </c>
    </row>
    <row r="102" spans="1:75" x14ac:dyDescent="0.25">
      <c r="A102" t="s">
        <v>186</v>
      </c>
      <c r="B102" s="17" t="s">
        <v>85</v>
      </c>
      <c r="C102" s="4">
        <v>0</v>
      </c>
      <c r="D102" s="4">
        <v>0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4">
        <v>0</v>
      </c>
      <c r="AC102" s="4">
        <v>0</v>
      </c>
      <c r="AD102" s="4">
        <v>0</v>
      </c>
      <c r="AE102" s="4">
        <v>0</v>
      </c>
      <c r="AF102" s="4">
        <v>0</v>
      </c>
      <c r="AG102" s="4">
        <v>0</v>
      </c>
      <c r="AH102" s="4">
        <v>0</v>
      </c>
      <c r="AI102" s="4">
        <v>0</v>
      </c>
      <c r="AJ102" s="4">
        <v>0</v>
      </c>
      <c r="AK102" s="4">
        <v>0</v>
      </c>
      <c r="AL102" s="4">
        <v>0</v>
      </c>
      <c r="AM102" s="4">
        <v>0</v>
      </c>
      <c r="AN102" s="4">
        <v>0</v>
      </c>
      <c r="AO102" s="4">
        <v>0</v>
      </c>
      <c r="AP102" s="4">
        <v>0</v>
      </c>
      <c r="AQ102" s="4">
        <v>0</v>
      </c>
      <c r="AR102" s="4">
        <v>0</v>
      </c>
      <c r="AS102" s="4">
        <v>0</v>
      </c>
      <c r="AT102" s="4">
        <v>0</v>
      </c>
      <c r="AU102" s="4">
        <v>0</v>
      </c>
      <c r="AV102" s="4">
        <v>0</v>
      </c>
      <c r="AW102" s="4">
        <v>0</v>
      </c>
      <c r="AX102" s="4">
        <v>0</v>
      </c>
      <c r="AY102" s="4">
        <v>0</v>
      </c>
      <c r="AZ102" s="4">
        <v>0</v>
      </c>
      <c r="BA102" s="4">
        <v>0</v>
      </c>
      <c r="BB102" s="4">
        <v>0</v>
      </c>
      <c r="BC102" s="4">
        <v>0</v>
      </c>
      <c r="BD102" s="4">
        <v>0</v>
      </c>
      <c r="BE102" s="4">
        <v>0</v>
      </c>
      <c r="BF102" s="4">
        <v>0</v>
      </c>
      <c r="BG102" s="4">
        <v>0</v>
      </c>
      <c r="BH102" s="4">
        <v>0</v>
      </c>
      <c r="BI102" s="4">
        <v>0</v>
      </c>
      <c r="BJ102" s="4">
        <v>0</v>
      </c>
      <c r="BK102" s="4">
        <v>0</v>
      </c>
      <c r="BL102" s="4">
        <v>0</v>
      </c>
      <c r="BM102" s="4">
        <v>0</v>
      </c>
      <c r="BN102" s="4">
        <v>0</v>
      </c>
      <c r="BO102" s="4">
        <v>0</v>
      </c>
      <c r="BP102" s="4">
        <v>0</v>
      </c>
      <c r="BQ102" s="4">
        <v>0</v>
      </c>
      <c r="BR102" s="4">
        <v>0</v>
      </c>
      <c r="BS102" s="4">
        <v>0</v>
      </c>
      <c r="BT102" s="4">
        <v>0</v>
      </c>
      <c r="BU102" s="4">
        <v>0</v>
      </c>
      <c r="BV102" s="4">
        <v>0</v>
      </c>
      <c r="BW102" s="4">
        <v>0</v>
      </c>
    </row>
    <row r="103" spans="1:75" x14ac:dyDescent="0.25">
      <c r="A103" t="s">
        <v>187</v>
      </c>
      <c r="B103" s="17" t="s">
        <v>85</v>
      </c>
      <c r="C103" s="4">
        <v>1046405.06</v>
      </c>
      <c r="D103" s="4">
        <v>4965488.4200000009</v>
      </c>
      <c r="E103" s="4">
        <v>2405350.5</v>
      </c>
      <c r="F103" s="4">
        <v>5803315.8399999999</v>
      </c>
      <c r="G103" s="4">
        <v>3773653.8</v>
      </c>
      <c r="H103" s="4">
        <v>14220559.82</v>
      </c>
      <c r="I103" s="4">
        <v>17994213.620000001</v>
      </c>
      <c r="J103" s="4">
        <v>21120</v>
      </c>
      <c r="K103" s="4">
        <v>52256.86</v>
      </c>
      <c r="L103" s="4">
        <v>1177300.25</v>
      </c>
      <c r="M103" s="4">
        <v>1025285.06</v>
      </c>
      <c r="N103" s="4">
        <v>4913231.5600000005</v>
      </c>
      <c r="O103" s="4">
        <v>1228050.25</v>
      </c>
      <c r="P103" s="4">
        <v>0</v>
      </c>
      <c r="Q103" s="4">
        <v>0</v>
      </c>
      <c r="R103" s="4">
        <v>13846333.27</v>
      </c>
      <c r="S103" s="4">
        <v>548936.19999999995</v>
      </c>
      <c r="T103" s="4">
        <v>3598944.15</v>
      </c>
      <c r="U103" s="4">
        <v>0</v>
      </c>
      <c r="V103" s="4">
        <v>0</v>
      </c>
      <c r="W103" s="4">
        <v>1044155.06</v>
      </c>
      <c r="X103" s="4">
        <v>2250</v>
      </c>
      <c r="Y103" s="4">
        <v>0</v>
      </c>
      <c r="Z103" s="4">
        <v>0</v>
      </c>
      <c r="AA103" s="4">
        <v>0</v>
      </c>
      <c r="AB103" s="4">
        <v>21120</v>
      </c>
      <c r="AC103" s="4">
        <v>0</v>
      </c>
      <c r="AD103" s="4">
        <v>0</v>
      </c>
      <c r="AE103" s="4">
        <v>0</v>
      </c>
      <c r="AF103" s="4">
        <v>0</v>
      </c>
      <c r="AG103" s="4">
        <v>1023035.06</v>
      </c>
      <c r="AH103" s="4">
        <v>2250</v>
      </c>
      <c r="AI103" s="4">
        <v>0</v>
      </c>
      <c r="AJ103" s="4">
        <v>0</v>
      </c>
      <c r="AK103" s="4">
        <v>0</v>
      </c>
      <c r="AL103" s="4">
        <v>4830935.72</v>
      </c>
      <c r="AM103" s="4">
        <v>134552.70000000001</v>
      </c>
      <c r="AN103" s="4">
        <v>0</v>
      </c>
      <c r="AO103" s="4">
        <v>0</v>
      </c>
      <c r="AP103" s="4">
        <v>0</v>
      </c>
      <c r="AQ103" s="4">
        <v>52256.86</v>
      </c>
      <c r="AR103" s="4">
        <v>0</v>
      </c>
      <c r="AS103" s="4">
        <v>0</v>
      </c>
      <c r="AT103" s="4">
        <v>0</v>
      </c>
      <c r="AU103" s="4">
        <v>0</v>
      </c>
      <c r="AV103" s="4">
        <v>4778678.8599999994</v>
      </c>
      <c r="AW103" s="4">
        <v>134552.70000000001</v>
      </c>
      <c r="AX103" s="4">
        <v>0</v>
      </c>
      <c r="AY103" s="4">
        <v>0</v>
      </c>
      <c r="AZ103" s="4">
        <v>0</v>
      </c>
      <c r="BA103" s="4">
        <v>1646221.38</v>
      </c>
      <c r="BB103" s="4">
        <v>0</v>
      </c>
      <c r="BC103" s="4">
        <v>759129.12</v>
      </c>
      <c r="BD103" s="4">
        <v>0</v>
      </c>
      <c r="BE103" s="4">
        <v>0</v>
      </c>
      <c r="BF103" s="4">
        <v>797735.69</v>
      </c>
      <c r="BG103" s="4">
        <v>0</v>
      </c>
      <c r="BH103" s="4">
        <v>379564.56</v>
      </c>
      <c r="BI103" s="4">
        <v>0</v>
      </c>
      <c r="BJ103" s="4">
        <v>0</v>
      </c>
      <c r="BK103" s="4">
        <v>848485.69</v>
      </c>
      <c r="BL103" s="4">
        <v>0</v>
      </c>
      <c r="BM103" s="4">
        <v>379564.56</v>
      </c>
      <c r="BN103" s="4">
        <v>0</v>
      </c>
      <c r="BO103" s="4">
        <v>0</v>
      </c>
      <c r="BP103" s="4">
        <v>2733047.32</v>
      </c>
      <c r="BQ103" s="4">
        <v>412133.5</v>
      </c>
      <c r="BR103" s="4">
        <v>2658135.02</v>
      </c>
      <c r="BS103" s="4">
        <v>0</v>
      </c>
      <c r="BT103" s="4">
        <v>0</v>
      </c>
      <c r="BU103" s="4">
        <v>3591973.79</v>
      </c>
      <c r="BV103" s="4">
        <v>0</v>
      </c>
      <c r="BW103" s="4">
        <v>181680.01</v>
      </c>
    </row>
    <row r="104" spans="1:75" x14ac:dyDescent="0.25">
      <c r="A104" t="s">
        <v>188</v>
      </c>
      <c r="B104" s="17" t="s">
        <v>85</v>
      </c>
      <c r="C104" s="4">
        <v>0</v>
      </c>
      <c r="D104" s="4">
        <v>0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0</v>
      </c>
      <c r="AC104" s="4">
        <v>0</v>
      </c>
      <c r="AD104" s="4">
        <v>0</v>
      </c>
      <c r="AE104" s="4">
        <v>0</v>
      </c>
      <c r="AF104" s="4">
        <v>0</v>
      </c>
      <c r="AG104" s="4">
        <v>0</v>
      </c>
      <c r="AH104" s="4">
        <v>0</v>
      </c>
      <c r="AI104" s="4">
        <v>0</v>
      </c>
      <c r="AJ104" s="4">
        <v>0</v>
      </c>
      <c r="AK104" s="4">
        <v>0</v>
      </c>
      <c r="AL104" s="4">
        <v>0</v>
      </c>
      <c r="AM104" s="4">
        <v>0</v>
      </c>
      <c r="AN104" s="4">
        <v>0</v>
      </c>
      <c r="AO104" s="4">
        <v>0</v>
      </c>
      <c r="AP104" s="4">
        <v>0</v>
      </c>
      <c r="AQ104" s="4">
        <v>0</v>
      </c>
      <c r="AR104" s="4">
        <v>0</v>
      </c>
      <c r="AS104" s="4">
        <v>0</v>
      </c>
      <c r="AT104" s="4">
        <v>0</v>
      </c>
      <c r="AU104" s="4">
        <v>0</v>
      </c>
      <c r="AV104" s="4">
        <v>0</v>
      </c>
      <c r="AW104" s="4">
        <v>0</v>
      </c>
      <c r="AX104" s="4">
        <v>0</v>
      </c>
      <c r="AY104" s="4">
        <v>0</v>
      </c>
      <c r="AZ104" s="4">
        <v>0</v>
      </c>
      <c r="BA104" s="4">
        <v>0</v>
      </c>
      <c r="BB104" s="4">
        <v>0</v>
      </c>
      <c r="BC104" s="4">
        <v>0</v>
      </c>
      <c r="BD104" s="4">
        <v>0</v>
      </c>
      <c r="BE104" s="4">
        <v>0</v>
      </c>
      <c r="BF104" s="4">
        <v>0</v>
      </c>
      <c r="BG104" s="4">
        <v>0</v>
      </c>
      <c r="BH104" s="4">
        <v>0</v>
      </c>
      <c r="BI104" s="4">
        <v>0</v>
      </c>
      <c r="BJ104" s="4">
        <v>0</v>
      </c>
      <c r="BK104" s="4">
        <v>0</v>
      </c>
      <c r="BL104" s="4">
        <v>0</v>
      </c>
      <c r="BM104" s="4">
        <v>0</v>
      </c>
      <c r="BN104" s="4">
        <v>0</v>
      </c>
      <c r="BO104" s="4">
        <v>0</v>
      </c>
      <c r="BP104" s="4">
        <v>0</v>
      </c>
      <c r="BQ104" s="4">
        <v>0</v>
      </c>
      <c r="BR104" s="4">
        <v>0</v>
      </c>
      <c r="BS104" s="4">
        <v>0</v>
      </c>
      <c r="BT104" s="4">
        <v>0</v>
      </c>
      <c r="BU104" s="4">
        <v>0</v>
      </c>
      <c r="BV104" s="4">
        <v>0</v>
      </c>
      <c r="BW104" s="4">
        <v>0</v>
      </c>
    </row>
    <row r="105" spans="1:75" x14ac:dyDescent="0.25">
      <c r="A105" t="s">
        <v>189</v>
      </c>
      <c r="B105" s="17" t="s">
        <v>85</v>
      </c>
      <c r="C105" s="4">
        <v>0</v>
      </c>
      <c r="D105" s="4">
        <v>0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0</v>
      </c>
      <c r="AB105" s="4">
        <v>0</v>
      </c>
      <c r="AC105" s="4">
        <v>0</v>
      </c>
      <c r="AD105" s="4">
        <v>0</v>
      </c>
      <c r="AE105" s="4">
        <v>0</v>
      </c>
      <c r="AF105" s="4">
        <v>0</v>
      </c>
      <c r="AG105" s="4">
        <v>0</v>
      </c>
      <c r="AH105" s="4">
        <v>0</v>
      </c>
      <c r="AI105" s="4">
        <v>0</v>
      </c>
      <c r="AJ105" s="4">
        <v>0</v>
      </c>
      <c r="AK105" s="4">
        <v>0</v>
      </c>
      <c r="AL105" s="4">
        <v>0</v>
      </c>
      <c r="AM105" s="4">
        <v>0</v>
      </c>
      <c r="AN105" s="4">
        <v>0</v>
      </c>
      <c r="AO105" s="4">
        <v>0</v>
      </c>
      <c r="AP105" s="4">
        <v>0</v>
      </c>
      <c r="AQ105" s="4">
        <v>0</v>
      </c>
      <c r="AR105" s="4">
        <v>0</v>
      </c>
      <c r="AS105" s="4">
        <v>0</v>
      </c>
      <c r="AT105" s="4">
        <v>0</v>
      </c>
      <c r="AU105" s="4">
        <v>0</v>
      </c>
      <c r="AV105" s="4">
        <v>0</v>
      </c>
      <c r="AW105" s="4">
        <v>0</v>
      </c>
      <c r="AX105" s="4">
        <v>0</v>
      </c>
      <c r="AY105" s="4">
        <v>0</v>
      </c>
      <c r="AZ105" s="4">
        <v>0</v>
      </c>
      <c r="BA105" s="4">
        <v>0</v>
      </c>
      <c r="BB105" s="4">
        <v>0</v>
      </c>
      <c r="BC105" s="4">
        <v>0</v>
      </c>
      <c r="BD105" s="4">
        <v>0</v>
      </c>
      <c r="BE105" s="4">
        <v>0</v>
      </c>
      <c r="BF105" s="4">
        <v>0</v>
      </c>
      <c r="BG105" s="4">
        <v>0</v>
      </c>
      <c r="BH105" s="4">
        <v>0</v>
      </c>
      <c r="BI105" s="4">
        <v>0</v>
      </c>
      <c r="BJ105" s="4">
        <v>0</v>
      </c>
      <c r="BK105" s="4">
        <v>0</v>
      </c>
      <c r="BL105" s="4">
        <v>0</v>
      </c>
      <c r="BM105" s="4">
        <v>0</v>
      </c>
      <c r="BN105" s="4">
        <v>0</v>
      </c>
      <c r="BO105" s="4">
        <v>0</v>
      </c>
      <c r="BP105" s="4">
        <v>0</v>
      </c>
      <c r="BQ105" s="4">
        <v>0</v>
      </c>
      <c r="BR105" s="4">
        <v>0</v>
      </c>
      <c r="BS105" s="4">
        <v>0</v>
      </c>
      <c r="BT105" s="4">
        <v>0</v>
      </c>
      <c r="BU105" s="4">
        <v>0</v>
      </c>
      <c r="BV105" s="4">
        <v>0</v>
      </c>
      <c r="BW105" s="4">
        <v>0</v>
      </c>
    </row>
    <row r="106" spans="1:75" x14ac:dyDescent="0.25">
      <c r="A106" t="s">
        <v>190</v>
      </c>
      <c r="B106" s="17" t="s">
        <v>85</v>
      </c>
      <c r="C106" s="4">
        <v>0</v>
      </c>
      <c r="D106" s="4">
        <v>0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0</v>
      </c>
      <c r="AB106" s="4">
        <v>0</v>
      </c>
      <c r="AC106" s="4">
        <v>0</v>
      </c>
      <c r="AD106" s="4">
        <v>0</v>
      </c>
      <c r="AE106" s="4">
        <v>0</v>
      </c>
      <c r="AF106" s="4">
        <v>0</v>
      </c>
      <c r="AG106" s="4">
        <v>0</v>
      </c>
      <c r="AH106" s="4">
        <v>0</v>
      </c>
      <c r="AI106" s="4">
        <v>0</v>
      </c>
      <c r="AJ106" s="4">
        <v>0</v>
      </c>
      <c r="AK106" s="4">
        <v>0</v>
      </c>
      <c r="AL106" s="4">
        <v>0</v>
      </c>
      <c r="AM106" s="4">
        <v>0</v>
      </c>
      <c r="AN106" s="4">
        <v>0</v>
      </c>
      <c r="AO106" s="4">
        <v>0</v>
      </c>
      <c r="AP106" s="4">
        <v>0</v>
      </c>
      <c r="AQ106" s="4">
        <v>0</v>
      </c>
      <c r="AR106" s="4">
        <v>0</v>
      </c>
      <c r="AS106" s="4">
        <v>0</v>
      </c>
      <c r="AT106" s="4">
        <v>0</v>
      </c>
      <c r="AU106" s="4">
        <v>0</v>
      </c>
      <c r="AV106" s="4">
        <v>0</v>
      </c>
      <c r="AW106" s="4">
        <v>0</v>
      </c>
      <c r="AX106" s="4">
        <v>0</v>
      </c>
      <c r="AY106" s="4">
        <v>0</v>
      </c>
      <c r="AZ106" s="4">
        <v>0</v>
      </c>
      <c r="BA106" s="4">
        <v>0</v>
      </c>
      <c r="BB106" s="4">
        <v>0</v>
      </c>
      <c r="BC106" s="4">
        <v>0</v>
      </c>
      <c r="BD106" s="4">
        <v>0</v>
      </c>
      <c r="BE106" s="4">
        <v>0</v>
      </c>
      <c r="BF106" s="4">
        <v>0</v>
      </c>
      <c r="BG106" s="4">
        <v>0</v>
      </c>
      <c r="BH106" s="4">
        <v>0</v>
      </c>
      <c r="BI106" s="4">
        <v>0</v>
      </c>
      <c r="BJ106" s="4">
        <v>0</v>
      </c>
      <c r="BK106" s="4">
        <v>0</v>
      </c>
      <c r="BL106" s="4">
        <v>0</v>
      </c>
      <c r="BM106" s="4">
        <v>0</v>
      </c>
      <c r="BN106" s="4">
        <v>0</v>
      </c>
      <c r="BO106" s="4">
        <v>0</v>
      </c>
      <c r="BP106" s="4">
        <v>0</v>
      </c>
      <c r="BQ106" s="4">
        <v>0</v>
      </c>
      <c r="BR106" s="4">
        <v>0</v>
      </c>
      <c r="BS106" s="4">
        <v>0</v>
      </c>
      <c r="BT106" s="4">
        <v>0</v>
      </c>
      <c r="BU106" s="4">
        <v>0</v>
      </c>
      <c r="BV106" s="4">
        <v>0</v>
      </c>
      <c r="BW106" s="4">
        <v>0</v>
      </c>
    </row>
    <row r="107" spans="1:75" x14ac:dyDescent="0.25">
      <c r="A107" t="s">
        <v>191</v>
      </c>
      <c r="B107" s="17" t="s">
        <v>85</v>
      </c>
      <c r="C107" s="4">
        <v>0</v>
      </c>
      <c r="D107" s="4">
        <v>0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  <c r="AC107" s="4">
        <v>0</v>
      </c>
      <c r="AD107" s="4">
        <v>0</v>
      </c>
      <c r="AE107" s="4">
        <v>0</v>
      </c>
      <c r="AF107" s="4">
        <v>0</v>
      </c>
      <c r="AG107" s="4">
        <v>0</v>
      </c>
      <c r="AH107" s="4">
        <v>0</v>
      </c>
      <c r="AI107" s="4">
        <v>0</v>
      </c>
      <c r="AJ107" s="4">
        <v>0</v>
      </c>
      <c r="AK107" s="4">
        <v>0</v>
      </c>
      <c r="AL107" s="4">
        <v>0</v>
      </c>
      <c r="AM107" s="4">
        <v>0</v>
      </c>
      <c r="AN107" s="4">
        <v>0</v>
      </c>
      <c r="AO107" s="4">
        <v>0</v>
      </c>
      <c r="AP107" s="4">
        <v>0</v>
      </c>
      <c r="AQ107" s="4">
        <v>0</v>
      </c>
      <c r="AR107" s="4">
        <v>0</v>
      </c>
      <c r="AS107" s="4">
        <v>0</v>
      </c>
      <c r="AT107" s="4">
        <v>0</v>
      </c>
      <c r="AU107" s="4">
        <v>0</v>
      </c>
      <c r="AV107" s="4">
        <v>0</v>
      </c>
      <c r="AW107" s="4">
        <v>0</v>
      </c>
      <c r="AX107" s="4">
        <v>0</v>
      </c>
      <c r="AY107" s="4">
        <v>0</v>
      </c>
      <c r="AZ107" s="4">
        <v>0</v>
      </c>
      <c r="BA107" s="4">
        <v>0</v>
      </c>
      <c r="BB107" s="4">
        <v>0</v>
      </c>
      <c r="BC107" s="4">
        <v>0</v>
      </c>
      <c r="BD107" s="4">
        <v>0</v>
      </c>
      <c r="BE107" s="4">
        <v>0</v>
      </c>
      <c r="BF107" s="4">
        <v>0</v>
      </c>
      <c r="BG107" s="4">
        <v>0</v>
      </c>
      <c r="BH107" s="4">
        <v>0</v>
      </c>
      <c r="BI107" s="4">
        <v>0</v>
      </c>
      <c r="BJ107" s="4">
        <v>0</v>
      </c>
      <c r="BK107" s="4">
        <v>0</v>
      </c>
      <c r="BL107" s="4">
        <v>0</v>
      </c>
      <c r="BM107" s="4">
        <v>0</v>
      </c>
      <c r="BN107" s="4">
        <v>0</v>
      </c>
      <c r="BO107" s="4">
        <v>0</v>
      </c>
      <c r="BP107" s="4">
        <v>0</v>
      </c>
      <c r="BQ107" s="4">
        <v>0</v>
      </c>
      <c r="BR107" s="4">
        <v>0</v>
      </c>
      <c r="BS107" s="4">
        <v>0</v>
      </c>
      <c r="BT107" s="4">
        <v>0</v>
      </c>
      <c r="BU107" s="4">
        <v>0</v>
      </c>
      <c r="BV107" s="4">
        <v>0</v>
      </c>
      <c r="BW107" s="4">
        <v>0</v>
      </c>
    </row>
    <row r="108" spans="1:75" x14ac:dyDescent="0.25">
      <c r="A108" t="s">
        <v>192</v>
      </c>
      <c r="B108" s="17" t="s">
        <v>85</v>
      </c>
      <c r="C108" s="4">
        <v>0</v>
      </c>
      <c r="D108" s="4">
        <v>0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0</v>
      </c>
      <c r="AB108" s="4">
        <v>0</v>
      </c>
      <c r="AC108" s="4">
        <v>0</v>
      </c>
      <c r="AD108" s="4">
        <v>0</v>
      </c>
      <c r="AE108" s="4">
        <v>0</v>
      </c>
      <c r="AF108" s="4">
        <v>0</v>
      </c>
      <c r="AG108" s="4">
        <v>0</v>
      </c>
      <c r="AH108" s="4">
        <v>0</v>
      </c>
      <c r="AI108" s="4">
        <v>0</v>
      </c>
      <c r="AJ108" s="4">
        <v>0</v>
      </c>
      <c r="AK108" s="4">
        <v>0</v>
      </c>
      <c r="AL108" s="4">
        <v>0</v>
      </c>
      <c r="AM108" s="4">
        <v>0</v>
      </c>
      <c r="AN108" s="4">
        <v>0</v>
      </c>
      <c r="AO108" s="4">
        <v>0</v>
      </c>
      <c r="AP108" s="4">
        <v>0</v>
      </c>
      <c r="AQ108" s="4">
        <v>0</v>
      </c>
      <c r="AR108" s="4">
        <v>0</v>
      </c>
      <c r="AS108" s="4">
        <v>0</v>
      </c>
      <c r="AT108" s="4">
        <v>0</v>
      </c>
      <c r="AU108" s="4">
        <v>0</v>
      </c>
      <c r="AV108" s="4">
        <v>0</v>
      </c>
      <c r="AW108" s="4">
        <v>0</v>
      </c>
      <c r="AX108" s="4">
        <v>0</v>
      </c>
      <c r="AY108" s="4">
        <v>0</v>
      </c>
      <c r="AZ108" s="4">
        <v>0</v>
      </c>
      <c r="BA108" s="4">
        <v>0</v>
      </c>
      <c r="BB108" s="4">
        <v>0</v>
      </c>
      <c r="BC108" s="4">
        <v>0</v>
      </c>
      <c r="BD108" s="4">
        <v>0</v>
      </c>
      <c r="BE108" s="4">
        <v>0</v>
      </c>
      <c r="BF108" s="4">
        <v>0</v>
      </c>
      <c r="BG108" s="4">
        <v>0</v>
      </c>
      <c r="BH108" s="4">
        <v>0</v>
      </c>
      <c r="BI108" s="4">
        <v>0</v>
      </c>
      <c r="BJ108" s="4">
        <v>0</v>
      </c>
      <c r="BK108" s="4">
        <v>0</v>
      </c>
      <c r="BL108" s="4">
        <v>0</v>
      </c>
      <c r="BM108" s="4">
        <v>0</v>
      </c>
      <c r="BN108" s="4">
        <v>0</v>
      </c>
      <c r="BO108" s="4">
        <v>0</v>
      </c>
      <c r="BP108" s="4">
        <v>0</v>
      </c>
      <c r="BQ108" s="4">
        <v>0</v>
      </c>
      <c r="BR108" s="4">
        <v>0</v>
      </c>
      <c r="BS108" s="4">
        <v>0</v>
      </c>
      <c r="BT108" s="4">
        <v>0</v>
      </c>
      <c r="BU108" s="4">
        <v>0</v>
      </c>
      <c r="BV108" s="4">
        <v>0</v>
      </c>
      <c r="BW108" s="4">
        <v>0</v>
      </c>
    </row>
    <row r="109" spans="1:75" x14ac:dyDescent="0.25">
      <c r="A109" t="s">
        <v>193</v>
      </c>
      <c r="B109" s="17" t="s">
        <v>85</v>
      </c>
      <c r="C109" s="4">
        <v>71982.5</v>
      </c>
      <c r="D109" s="4">
        <v>8500</v>
      </c>
      <c r="E109" s="4">
        <v>135920.93</v>
      </c>
      <c r="F109" s="4">
        <v>571595</v>
      </c>
      <c r="G109" s="4">
        <v>881297.87999999989</v>
      </c>
      <c r="H109" s="4">
        <v>787998.42999999993</v>
      </c>
      <c r="I109" s="4">
        <v>1669296.3099999998</v>
      </c>
      <c r="J109" s="4">
        <v>0</v>
      </c>
      <c r="K109" s="4">
        <v>0</v>
      </c>
      <c r="L109" s="4">
        <v>0</v>
      </c>
      <c r="M109" s="4">
        <v>71982.5</v>
      </c>
      <c r="N109" s="4">
        <v>8500</v>
      </c>
      <c r="O109" s="4">
        <v>135920.93</v>
      </c>
      <c r="P109" s="4">
        <v>182595.81</v>
      </c>
      <c r="Q109" s="4">
        <v>0</v>
      </c>
      <c r="R109" s="4">
        <v>1486700.5</v>
      </c>
      <c r="S109" s="4">
        <v>0</v>
      </c>
      <c r="T109" s="4">
        <v>0</v>
      </c>
      <c r="U109" s="4">
        <v>0</v>
      </c>
      <c r="V109" s="4">
        <v>0</v>
      </c>
      <c r="W109" s="4">
        <v>71982.5</v>
      </c>
      <c r="X109" s="4">
        <v>0</v>
      </c>
      <c r="Y109" s="4">
        <v>0</v>
      </c>
      <c r="Z109" s="4">
        <v>0</v>
      </c>
      <c r="AA109" s="4">
        <v>0</v>
      </c>
      <c r="AB109" s="4">
        <v>0</v>
      </c>
      <c r="AC109" s="4">
        <v>0</v>
      </c>
      <c r="AD109" s="4">
        <v>0</v>
      </c>
      <c r="AE109" s="4">
        <v>0</v>
      </c>
      <c r="AF109" s="4">
        <v>0</v>
      </c>
      <c r="AG109" s="4">
        <v>71982.5</v>
      </c>
      <c r="AH109" s="4">
        <v>0</v>
      </c>
      <c r="AI109" s="4">
        <v>0</v>
      </c>
      <c r="AJ109" s="4">
        <v>0</v>
      </c>
      <c r="AK109" s="4">
        <v>0</v>
      </c>
      <c r="AL109" s="4">
        <v>8500</v>
      </c>
      <c r="AM109" s="4">
        <v>0</v>
      </c>
      <c r="AN109" s="4">
        <v>0</v>
      </c>
      <c r="AO109" s="4">
        <v>0</v>
      </c>
      <c r="AP109" s="4">
        <v>0</v>
      </c>
      <c r="AQ109" s="4">
        <v>0</v>
      </c>
      <c r="AR109" s="4">
        <v>0</v>
      </c>
      <c r="AS109" s="4">
        <v>0</v>
      </c>
      <c r="AT109" s="4">
        <v>0</v>
      </c>
      <c r="AU109" s="4">
        <v>0</v>
      </c>
      <c r="AV109" s="4">
        <v>8500</v>
      </c>
      <c r="AW109" s="4">
        <v>0</v>
      </c>
      <c r="AX109" s="4">
        <v>0</v>
      </c>
      <c r="AY109" s="4">
        <v>0</v>
      </c>
      <c r="AZ109" s="4">
        <v>0</v>
      </c>
      <c r="BA109" s="4">
        <v>135920.93</v>
      </c>
      <c r="BB109" s="4">
        <v>0</v>
      </c>
      <c r="BC109" s="4">
        <v>0</v>
      </c>
      <c r="BD109" s="4">
        <v>0</v>
      </c>
      <c r="BE109" s="4">
        <v>0</v>
      </c>
      <c r="BF109" s="4">
        <v>0</v>
      </c>
      <c r="BG109" s="4">
        <v>0</v>
      </c>
      <c r="BH109" s="4">
        <v>0</v>
      </c>
      <c r="BI109" s="4">
        <v>0</v>
      </c>
      <c r="BJ109" s="4">
        <v>0</v>
      </c>
      <c r="BK109" s="4">
        <v>135920.93</v>
      </c>
      <c r="BL109" s="4">
        <v>0</v>
      </c>
      <c r="BM109" s="4">
        <v>0</v>
      </c>
      <c r="BN109" s="4">
        <v>0</v>
      </c>
      <c r="BO109" s="4">
        <v>0</v>
      </c>
      <c r="BP109" s="4">
        <v>571595</v>
      </c>
      <c r="BQ109" s="4">
        <v>0</v>
      </c>
      <c r="BR109" s="4">
        <v>0</v>
      </c>
      <c r="BS109" s="4">
        <v>182595.81</v>
      </c>
      <c r="BT109" s="4">
        <v>0</v>
      </c>
      <c r="BU109" s="4">
        <v>698702.07</v>
      </c>
      <c r="BV109" s="4">
        <v>0</v>
      </c>
      <c r="BW109" s="4">
        <v>0</v>
      </c>
    </row>
    <row r="110" spans="1:75" x14ac:dyDescent="0.25">
      <c r="A110" t="s">
        <v>194</v>
      </c>
      <c r="B110" s="17" t="s">
        <v>85</v>
      </c>
      <c r="C110" s="4">
        <v>0</v>
      </c>
      <c r="D110" s="4">
        <v>0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0</v>
      </c>
      <c r="AB110" s="4">
        <v>0</v>
      </c>
      <c r="AC110" s="4">
        <v>0</v>
      </c>
      <c r="AD110" s="4">
        <v>0</v>
      </c>
      <c r="AE110" s="4">
        <v>0</v>
      </c>
      <c r="AF110" s="4">
        <v>0</v>
      </c>
      <c r="AG110" s="4">
        <v>0</v>
      </c>
      <c r="AH110" s="4">
        <v>0</v>
      </c>
      <c r="AI110" s="4">
        <v>0</v>
      </c>
      <c r="AJ110" s="4">
        <v>0</v>
      </c>
      <c r="AK110" s="4">
        <v>0</v>
      </c>
      <c r="AL110" s="4">
        <v>0</v>
      </c>
      <c r="AM110" s="4">
        <v>0</v>
      </c>
      <c r="AN110" s="4">
        <v>0</v>
      </c>
      <c r="AO110" s="4">
        <v>0</v>
      </c>
      <c r="AP110" s="4">
        <v>0</v>
      </c>
      <c r="AQ110" s="4">
        <v>0</v>
      </c>
      <c r="AR110" s="4">
        <v>0</v>
      </c>
      <c r="AS110" s="4">
        <v>0</v>
      </c>
      <c r="AT110" s="4">
        <v>0</v>
      </c>
      <c r="AU110" s="4">
        <v>0</v>
      </c>
      <c r="AV110" s="4">
        <v>0</v>
      </c>
      <c r="AW110" s="4">
        <v>0</v>
      </c>
      <c r="AX110" s="4">
        <v>0</v>
      </c>
      <c r="AY110" s="4">
        <v>0</v>
      </c>
      <c r="AZ110" s="4">
        <v>0</v>
      </c>
      <c r="BA110" s="4">
        <v>0</v>
      </c>
      <c r="BB110" s="4">
        <v>0</v>
      </c>
      <c r="BC110" s="4">
        <v>0</v>
      </c>
      <c r="BD110" s="4">
        <v>0</v>
      </c>
      <c r="BE110" s="4">
        <v>0</v>
      </c>
      <c r="BF110" s="4">
        <v>0</v>
      </c>
      <c r="BG110" s="4">
        <v>0</v>
      </c>
      <c r="BH110" s="4">
        <v>0</v>
      </c>
      <c r="BI110" s="4">
        <v>0</v>
      </c>
      <c r="BJ110" s="4">
        <v>0</v>
      </c>
      <c r="BK110" s="4">
        <v>0</v>
      </c>
      <c r="BL110" s="4">
        <v>0</v>
      </c>
      <c r="BM110" s="4">
        <v>0</v>
      </c>
      <c r="BN110" s="4">
        <v>0</v>
      </c>
      <c r="BO110" s="4">
        <v>0</v>
      </c>
      <c r="BP110" s="4">
        <v>0</v>
      </c>
      <c r="BQ110" s="4">
        <v>0</v>
      </c>
      <c r="BR110" s="4">
        <v>0</v>
      </c>
      <c r="BS110" s="4">
        <v>0</v>
      </c>
      <c r="BT110" s="4">
        <v>0</v>
      </c>
      <c r="BU110" s="4">
        <v>0</v>
      </c>
      <c r="BV110" s="4">
        <v>0</v>
      </c>
      <c r="BW110" s="4">
        <v>0</v>
      </c>
    </row>
    <row r="111" spans="1:75" x14ac:dyDescent="0.25">
      <c r="A111" t="s">
        <v>195</v>
      </c>
      <c r="B111" s="17" t="s">
        <v>85</v>
      </c>
      <c r="C111" s="4">
        <v>0</v>
      </c>
      <c r="D111" s="4">
        <v>0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4">
        <v>0</v>
      </c>
      <c r="AA111" s="4">
        <v>0</v>
      </c>
      <c r="AB111" s="4">
        <v>0</v>
      </c>
      <c r="AC111" s="4">
        <v>0</v>
      </c>
      <c r="AD111" s="4">
        <v>0</v>
      </c>
      <c r="AE111" s="4">
        <v>0</v>
      </c>
      <c r="AF111" s="4">
        <v>0</v>
      </c>
      <c r="AG111" s="4">
        <v>0</v>
      </c>
      <c r="AH111" s="4">
        <v>0</v>
      </c>
      <c r="AI111" s="4">
        <v>0</v>
      </c>
      <c r="AJ111" s="4">
        <v>0</v>
      </c>
      <c r="AK111" s="4">
        <v>0</v>
      </c>
      <c r="AL111" s="4">
        <v>0</v>
      </c>
      <c r="AM111" s="4">
        <v>0</v>
      </c>
      <c r="AN111" s="4">
        <v>0</v>
      </c>
      <c r="AO111" s="4">
        <v>0</v>
      </c>
      <c r="AP111" s="4">
        <v>0</v>
      </c>
      <c r="AQ111" s="4">
        <v>0</v>
      </c>
      <c r="AR111" s="4">
        <v>0</v>
      </c>
      <c r="AS111" s="4">
        <v>0</v>
      </c>
      <c r="AT111" s="4">
        <v>0</v>
      </c>
      <c r="AU111" s="4">
        <v>0</v>
      </c>
      <c r="AV111" s="4">
        <v>0</v>
      </c>
      <c r="AW111" s="4">
        <v>0</v>
      </c>
      <c r="AX111" s="4">
        <v>0</v>
      </c>
      <c r="AY111" s="4">
        <v>0</v>
      </c>
      <c r="AZ111" s="4">
        <v>0</v>
      </c>
      <c r="BA111" s="4">
        <v>0</v>
      </c>
      <c r="BB111" s="4">
        <v>0</v>
      </c>
      <c r="BC111" s="4">
        <v>0</v>
      </c>
      <c r="BD111" s="4">
        <v>0</v>
      </c>
      <c r="BE111" s="4">
        <v>0</v>
      </c>
      <c r="BF111" s="4">
        <v>0</v>
      </c>
      <c r="BG111" s="4">
        <v>0</v>
      </c>
      <c r="BH111" s="4">
        <v>0</v>
      </c>
      <c r="BI111" s="4">
        <v>0</v>
      </c>
      <c r="BJ111" s="4">
        <v>0</v>
      </c>
      <c r="BK111" s="4">
        <v>0</v>
      </c>
      <c r="BL111" s="4">
        <v>0</v>
      </c>
      <c r="BM111" s="4">
        <v>0</v>
      </c>
      <c r="BN111" s="4">
        <v>0</v>
      </c>
      <c r="BO111" s="4">
        <v>0</v>
      </c>
      <c r="BP111" s="4">
        <v>0</v>
      </c>
      <c r="BQ111" s="4">
        <v>0</v>
      </c>
      <c r="BR111" s="4">
        <v>0</v>
      </c>
      <c r="BS111" s="4">
        <v>0</v>
      </c>
      <c r="BT111" s="4">
        <v>0</v>
      </c>
      <c r="BU111" s="4">
        <v>0</v>
      </c>
      <c r="BV111" s="4">
        <v>0</v>
      </c>
      <c r="BW111" s="4">
        <v>0</v>
      </c>
    </row>
    <row r="112" spans="1:75" x14ac:dyDescent="0.25">
      <c r="A112" t="s">
        <v>196</v>
      </c>
      <c r="B112" s="17" t="s">
        <v>85</v>
      </c>
      <c r="C112" s="4">
        <v>0</v>
      </c>
      <c r="D112" s="4">
        <v>644564.74</v>
      </c>
      <c r="E112" s="4">
        <v>0</v>
      </c>
      <c r="F112" s="4">
        <v>778139.96</v>
      </c>
      <c r="G112" s="4">
        <v>2150223.89</v>
      </c>
      <c r="H112" s="4">
        <v>1422704.7</v>
      </c>
      <c r="I112" s="4">
        <v>3572928.59</v>
      </c>
      <c r="J112" s="4">
        <v>0</v>
      </c>
      <c r="K112" s="4">
        <v>246250</v>
      </c>
      <c r="L112" s="4">
        <v>0</v>
      </c>
      <c r="M112" s="4">
        <v>0</v>
      </c>
      <c r="N112" s="4">
        <v>398314.74</v>
      </c>
      <c r="O112" s="4">
        <v>0</v>
      </c>
      <c r="P112" s="4">
        <v>0</v>
      </c>
      <c r="Q112" s="4">
        <v>0</v>
      </c>
      <c r="R112" s="4">
        <v>3572928.5900000003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4">
        <v>0</v>
      </c>
      <c r="AB112" s="4">
        <v>0</v>
      </c>
      <c r="AC112" s="4">
        <v>0</v>
      </c>
      <c r="AD112" s="4">
        <v>0</v>
      </c>
      <c r="AE112" s="4">
        <v>0</v>
      </c>
      <c r="AF112" s="4">
        <v>0</v>
      </c>
      <c r="AG112" s="4">
        <v>0</v>
      </c>
      <c r="AH112" s="4">
        <v>0</v>
      </c>
      <c r="AI112" s="4">
        <v>0</v>
      </c>
      <c r="AJ112" s="4">
        <v>0</v>
      </c>
      <c r="AK112" s="4">
        <v>0</v>
      </c>
      <c r="AL112" s="4">
        <v>644564.74</v>
      </c>
      <c r="AM112" s="4">
        <v>0</v>
      </c>
      <c r="AN112" s="4">
        <v>0</v>
      </c>
      <c r="AO112" s="4">
        <v>0</v>
      </c>
      <c r="AP112" s="4">
        <v>0</v>
      </c>
      <c r="AQ112" s="4">
        <v>246250</v>
      </c>
      <c r="AR112" s="4">
        <v>0</v>
      </c>
      <c r="AS112" s="4">
        <v>0</v>
      </c>
      <c r="AT112" s="4">
        <v>0</v>
      </c>
      <c r="AU112" s="4">
        <v>0</v>
      </c>
      <c r="AV112" s="4">
        <v>398314.74</v>
      </c>
      <c r="AW112" s="4">
        <v>0</v>
      </c>
      <c r="AX112" s="4">
        <v>0</v>
      </c>
      <c r="AY112" s="4">
        <v>0</v>
      </c>
      <c r="AZ112" s="4">
        <v>0</v>
      </c>
      <c r="BA112" s="4">
        <v>0</v>
      </c>
      <c r="BB112" s="4">
        <v>0</v>
      </c>
      <c r="BC112" s="4">
        <v>0</v>
      </c>
      <c r="BD112" s="4">
        <v>0</v>
      </c>
      <c r="BE112" s="4">
        <v>0</v>
      </c>
      <c r="BF112" s="4">
        <v>0</v>
      </c>
      <c r="BG112" s="4">
        <v>0</v>
      </c>
      <c r="BH112" s="4">
        <v>0</v>
      </c>
      <c r="BI112" s="4">
        <v>0</v>
      </c>
      <c r="BJ112" s="4">
        <v>0</v>
      </c>
      <c r="BK112" s="4">
        <v>0</v>
      </c>
      <c r="BL112" s="4">
        <v>0</v>
      </c>
      <c r="BM112" s="4">
        <v>0</v>
      </c>
      <c r="BN112" s="4">
        <v>0</v>
      </c>
      <c r="BO112" s="4">
        <v>0</v>
      </c>
      <c r="BP112" s="4">
        <v>778139.96</v>
      </c>
      <c r="BQ112" s="4">
        <v>0</v>
      </c>
      <c r="BR112" s="4">
        <v>0</v>
      </c>
      <c r="BS112" s="4">
        <v>0</v>
      </c>
      <c r="BT112" s="4">
        <v>0</v>
      </c>
      <c r="BU112" s="4">
        <v>2150223.89</v>
      </c>
      <c r="BV112" s="4">
        <v>0</v>
      </c>
      <c r="BW112" s="4">
        <v>0</v>
      </c>
    </row>
    <row r="113" spans="1:75" x14ac:dyDescent="0.25">
      <c r="A113" t="s">
        <v>197</v>
      </c>
      <c r="B113" s="17" t="s">
        <v>85</v>
      </c>
      <c r="C113" s="4">
        <v>0</v>
      </c>
      <c r="D113" s="4">
        <v>0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0</v>
      </c>
      <c r="AB113" s="4">
        <v>0</v>
      </c>
      <c r="AC113" s="4">
        <v>0</v>
      </c>
      <c r="AD113" s="4">
        <v>0</v>
      </c>
      <c r="AE113" s="4">
        <v>0</v>
      </c>
      <c r="AF113" s="4">
        <v>0</v>
      </c>
      <c r="AG113" s="4">
        <v>0</v>
      </c>
      <c r="AH113" s="4">
        <v>0</v>
      </c>
      <c r="AI113" s="4">
        <v>0</v>
      </c>
      <c r="AJ113" s="4">
        <v>0</v>
      </c>
      <c r="AK113" s="4">
        <v>0</v>
      </c>
      <c r="AL113" s="4">
        <v>0</v>
      </c>
      <c r="AM113" s="4">
        <v>0</v>
      </c>
      <c r="AN113" s="4">
        <v>0</v>
      </c>
      <c r="AO113" s="4">
        <v>0</v>
      </c>
      <c r="AP113" s="4">
        <v>0</v>
      </c>
      <c r="AQ113" s="4">
        <v>0</v>
      </c>
      <c r="AR113" s="4">
        <v>0</v>
      </c>
      <c r="AS113" s="4">
        <v>0</v>
      </c>
      <c r="AT113" s="4">
        <v>0</v>
      </c>
      <c r="AU113" s="4">
        <v>0</v>
      </c>
      <c r="AV113" s="4">
        <v>0</v>
      </c>
      <c r="AW113" s="4">
        <v>0</v>
      </c>
      <c r="AX113" s="4">
        <v>0</v>
      </c>
      <c r="AY113" s="4">
        <v>0</v>
      </c>
      <c r="AZ113" s="4">
        <v>0</v>
      </c>
      <c r="BA113" s="4">
        <v>0</v>
      </c>
      <c r="BB113" s="4">
        <v>0</v>
      </c>
      <c r="BC113" s="4">
        <v>0</v>
      </c>
      <c r="BD113" s="4">
        <v>0</v>
      </c>
      <c r="BE113" s="4">
        <v>0</v>
      </c>
      <c r="BF113" s="4">
        <v>0</v>
      </c>
      <c r="BG113" s="4">
        <v>0</v>
      </c>
      <c r="BH113" s="4">
        <v>0</v>
      </c>
      <c r="BI113" s="4">
        <v>0</v>
      </c>
      <c r="BJ113" s="4">
        <v>0</v>
      </c>
      <c r="BK113" s="4">
        <v>0</v>
      </c>
      <c r="BL113" s="4">
        <v>0</v>
      </c>
      <c r="BM113" s="4">
        <v>0</v>
      </c>
      <c r="BN113" s="4">
        <v>0</v>
      </c>
      <c r="BO113" s="4">
        <v>0</v>
      </c>
      <c r="BP113" s="4">
        <v>0</v>
      </c>
      <c r="BQ113" s="4">
        <v>0</v>
      </c>
      <c r="BR113" s="4">
        <v>0</v>
      </c>
      <c r="BS113" s="4">
        <v>0</v>
      </c>
      <c r="BT113" s="4">
        <v>0</v>
      </c>
      <c r="BU113" s="4">
        <v>0</v>
      </c>
      <c r="BV113" s="4">
        <v>0</v>
      </c>
      <c r="BW113" s="4">
        <v>0</v>
      </c>
    </row>
    <row r="114" spans="1:75" x14ac:dyDescent="0.25">
      <c r="A114" t="s">
        <v>198</v>
      </c>
      <c r="B114" s="17" t="s">
        <v>85</v>
      </c>
      <c r="C114" s="4">
        <v>0</v>
      </c>
      <c r="D114" s="4">
        <v>0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v>0</v>
      </c>
      <c r="AC114" s="4">
        <v>0</v>
      </c>
      <c r="AD114" s="4">
        <v>0</v>
      </c>
      <c r="AE114" s="4">
        <v>0</v>
      </c>
      <c r="AF114" s="4">
        <v>0</v>
      </c>
      <c r="AG114" s="4">
        <v>0</v>
      </c>
      <c r="AH114" s="4">
        <v>0</v>
      </c>
      <c r="AI114" s="4">
        <v>0</v>
      </c>
      <c r="AJ114" s="4">
        <v>0</v>
      </c>
      <c r="AK114" s="4">
        <v>0</v>
      </c>
      <c r="AL114" s="4">
        <v>0</v>
      </c>
      <c r="AM114" s="4">
        <v>0</v>
      </c>
      <c r="AN114" s="4">
        <v>0</v>
      </c>
      <c r="AO114" s="4">
        <v>0</v>
      </c>
      <c r="AP114" s="4">
        <v>0</v>
      </c>
      <c r="AQ114" s="4">
        <v>0</v>
      </c>
      <c r="AR114" s="4">
        <v>0</v>
      </c>
      <c r="AS114" s="4">
        <v>0</v>
      </c>
      <c r="AT114" s="4">
        <v>0</v>
      </c>
      <c r="AU114" s="4">
        <v>0</v>
      </c>
      <c r="AV114" s="4">
        <v>0</v>
      </c>
      <c r="AW114" s="4">
        <v>0</v>
      </c>
      <c r="AX114" s="4">
        <v>0</v>
      </c>
      <c r="AY114" s="4">
        <v>0</v>
      </c>
      <c r="AZ114" s="4">
        <v>0</v>
      </c>
      <c r="BA114" s="4">
        <v>0</v>
      </c>
      <c r="BB114" s="4">
        <v>0</v>
      </c>
      <c r="BC114" s="4">
        <v>0</v>
      </c>
      <c r="BD114" s="4">
        <v>0</v>
      </c>
      <c r="BE114" s="4">
        <v>0</v>
      </c>
      <c r="BF114" s="4">
        <v>0</v>
      </c>
      <c r="BG114" s="4">
        <v>0</v>
      </c>
      <c r="BH114" s="4">
        <v>0</v>
      </c>
      <c r="BI114" s="4">
        <v>0</v>
      </c>
      <c r="BJ114" s="4">
        <v>0</v>
      </c>
      <c r="BK114" s="4">
        <v>0</v>
      </c>
      <c r="BL114" s="4">
        <v>0</v>
      </c>
      <c r="BM114" s="4">
        <v>0</v>
      </c>
      <c r="BN114" s="4">
        <v>0</v>
      </c>
      <c r="BO114" s="4">
        <v>0</v>
      </c>
      <c r="BP114" s="4">
        <v>0</v>
      </c>
      <c r="BQ114" s="4">
        <v>0</v>
      </c>
      <c r="BR114" s="4">
        <v>0</v>
      </c>
      <c r="BS114" s="4">
        <v>0</v>
      </c>
      <c r="BT114" s="4">
        <v>0</v>
      </c>
      <c r="BU114" s="4">
        <v>0</v>
      </c>
      <c r="BV114" s="4">
        <v>0</v>
      </c>
      <c r="BW114" s="4">
        <v>0</v>
      </c>
    </row>
    <row r="115" spans="1:75" x14ac:dyDescent="0.25">
      <c r="A115" t="s">
        <v>199</v>
      </c>
      <c r="B115" s="17" t="s">
        <v>85</v>
      </c>
      <c r="C115" s="4">
        <v>43065008.780000001</v>
      </c>
      <c r="D115" s="4">
        <v>50835995.370000005</v>
      </c>
      <c r="E115" s="4">
        <v>30772729.169999998</v>
      </c>
      <c r="F115" s="4">
        <v>77720905.219999999</v>
      </c>
      <c r="G115" s="4">
        <v>133250561.64999999</v>
      </c>
      <c r="H115" s="4">
        <v>202394638.53999996</v>
      </c>
      <c r="I115" s="4">
        <v>335645200.19</v>
      </c>
      <c r="J115" s="4">
        <v>7888301.870000001</v>
      </c>
      <c r="K115" s="4">
        <v>5750501.8600000003</v>
      </c>
      <c r="L115" s="4">
        <v>1581159.12</v>
      </c>
      <c r="M115" s="4">
        <v>35176706.909999996</v>
      </c>
      <c r="N115" s="4">
        <v>45085493.510000005</v>
      </c>
      <c r="O115" s="4">
        <v>29191570.050000001</v>
      </c>
      <c r="P115" s="4">
        <v>233206218.82999995</v>
      </c>
      <c r="Q115" s="4">
        <v>0</v>
      </c>
      <c r="R115" s="4">
        <v>82488887.019999996</v>
      </c>
      <c r="S115" s="4">
        <v>16173187.250000002</v>
      </c>
      <c r="T115" s="4">
        <v>3776907.09</v>
      </c>
      <c r="U115" s="4">
        <v>26287590.840000004</v>
      </c>
      <c r="V115" s="4">
        <v>0</v>
      </c>
      <c r="W115" s="4">
        <v>14706465.5</v>
      </c>
      <c r="X115" s="4">
        <v>2044152.44</v>
      </c>
      <c r="Y115" s="4">
        <v>26800</v>
      </c>
      <c r="Z115" s="4">
        <v>3884382.2800000003</v>
      </c>
      <c r="AA115" s="4">
        <v>0</v>
      </c>
      <c r="AB115" s="4">
        <v>3456722.59</v>
      </c>
      <c r="AC115" s="4">
        <v>547197</v>
      </c>
      <c r="AD115" s="4">
        <v>0</v>
      </c>
      <c r="AE115" s="4">
        <v>22403208.559999999</v>
      </c>
      <c r="AF115" s="4">
        <v>0</v>
      </c>
      <c r="AG115" s="4">
        <v>11249742.91</v>
      </c>
      <c r="AH115" s="4">
        <v>1496955.44</v>
      </c>
      <c r="AI115" s="4">
        <v>26800</v>
      </c>
      <c r="AJ115" s="4">
        <v>25023071.300000001</v>
      </c>
      <c r="AK115" s="4">
        <v>0</v>
      </c>
      <c r="AL115" s="4">
        <v>24675118.269999996</v>
      </c>
      <c r="AM115" s="4">
        <v>1137805.8</v>
      </c>
      <c r="AN115" s="4">
        <v>0</v>
      </c>
      <c r="AO115" s="4">
        <v>1982904.59</v>
      </c>
      <c r="AP115" s="4">
        <v>0</v>
      </c>
      <c r="AQ115" s="4">
        <v>3477714.32</v>
      </c>
      <c r="AR115" s="4">
        <v>289882.95</v>
      </c>
      <c r="AS115" s="4">
        <v>0</v>
      </c>
      <c r="AT115" s="4">
        <v>23040166.709999997</v>
      </c>
      <c r="AU115" s="4">
        <v>0</v>
      </c>
      <c r="AV115" s="4">
        <v>21197403.949999999</v>
      </c>
      <c r="AW115" s="4">
        <v>847922.85000000009</v>
      </c>
      <c r="AX115" s="4">
        <v>0</v>
      </c>
      <c r="AY115" s="4">
        <v>18412607.529999997</v>
      </c>
      <c r="AZ115" s="4">
        <v>0</v>
      </c>
      <c r="BA115" s="4">
        <v>10038644.789999999</v>
      </c>
      <c r="BB115" s="4">
        <v>1562347.73</v>
      </c>
      <c r="BC115" s="4">
        <v>759129.12</v>
      </c>
      <c r="BD115" s="4">
        <v>119234.03</v>
      </c>
      <c r="BE115" s="4">
        <v>0</v>
      </c>
      <c r="BF115" s="4">
        <v>1082360.5299999998</v>
      </c>
      <c r="BG115" s="4">
        <v>0</v>
      </c>
      <c r="BH115" s="4">
        <v>379564.56</v>
      </c>
      <c r="BI115" s="4">
        <v>18293373.5</v>
      </c>
      <c r="BJ115" s="4">
        <v>0</v>
      </c>
      <c r="BK115" s="4">
        <v>8956284.2599999998</v>
      </c>
      <c r="BL115" s="4">
        <v>1562347.73</v>
      </c>
      <c r="BM115" s="4">
        <v>379564.56</v>
      </c>
      <c r="BN115" s="4">
        <v>48513994.559999995</v>
      </c>
      <c r="BO115" s="4">
        <v>0</v>
      </c>
      <c r="BP115" s="4">
        <v>19725197.100000001</v>
      </c>
      <c r="BQ115" s="4">
        <v>6815728</v>
      </c>
      <c r="BR115" s="4">
        <v>2665985.56</v>
      </c>
      <c r="BS115" s="4">
        <v>114968954.59999998</v>
      </c>
      <c r="BT115" s="4">
        <v>0</v>
      </c>
      <c r="BU115" s="4">
        <v>13343461.360000001</v>
      </c>
      <c r="BV115" s="4">
        <v>4613153.28</v>
      </c>
      <c r="BW115" s="4">
        <v>324992.41000000003</v>
      </c>
    </row>
  </sheetData>
  <autoFilter ref="B1:BW114" xr:uid="{079D0BC8-5746-4577-BF50-FA34AEF965DF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Dashboard</vt:lpstr>
      <vt:lpstr>Source Data</vt:lpstr>
      <vt:lpstr>Sub Validated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Roboff, Daniel</dc:creator>
  <cp:keywords/>
  <dc:description/>
  <cp:lastModifiedBy>Roboff, Daniel</cp:lastModifiedBy>
  <cp:revision/>
  <dcterms:created xsi:type="dcterms:W3CDTF">2023-02-02T13:06:37Z</dcterms:created>
  <dcterms:modified xsi:type="dcterms:W3CDTF">2023-02-27T15:49:22Z</dcterms:modified>
  <cp:category/>
  <cp:contentStatus/>
</cp:coreProperties>
</file>